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2026\01.経済研究課\02_受託業務\建築費指数_詳細版データの有償提供（HP）\2026.07.01更新ページ\"/>
    </mc:Choice>
  </mc:AlternateContent>
  <xr:revisionPtr revIDLastSave="0" documentId="13_ncr:1_{27BC9804-7BF9-4BD8-850B-6E085D705874}" xr6:coauthVersionLast="47" xr6:coauthVersionMax="47" xr10:uidLastSave="{00000000-0000-0000-0000-000000000000}"/>
  <workbookProtection workbookAlgorithmName="SHA-512" workbookHashValue="t3M/Tle10mute3zUy4lz9Jn8gpEyjGwH/FsVQJw48aGKx+3epEELteaH0dvzNQXQo6bMc2MKyTd7Pgb34HLmQw==" workbookSaltValue="IkLQnzd4vG6i2wnBqbSayA==" workbookSpinCount="100000" lockStructure="1"/>
  <bookViews>
    <workbookView xWindow="720" yWindow="880" windowWidth="17380" windowHeight="16410" xr2:uid="{CCE3B8B4-CAFA-4C13-99C8-A25AD2B0B59B}"/>
  </bookViews>
  <sheets>
    <sheet name="見積依頼（標準指数・都市別指数）" sheetId="5" r:id="rId1"/>
    <sheet name="DATA（標準指数・都市別指数）" sheetId="3" state="hidden" r:id="rId2"/>
    <sheet name="リスト" sheetId="6" state="hidden" r:id="rId3"/>
  </sheets>
  <definedNames>
    <definedName name="_xlnm.Print_Area" localSheetId="0">'見積依頼（標準指数・都市別指数）'!$A$1:$T$103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7" i="5" l="1"/>
  <c r="X54" i="5"/>
  <c r="CZ6" i="3"/>
  <c r="CY6" i="3"/>
  <c r="CT6" i="3"/>
  <c r="CS6" i="3"/>
  <c r="CU6" i="3" s="1"/>
  <c r="DA6" i="3" l="1"/>
  <c r="DX6" i="3" l="1"/>
  <c r="H6" i="3"/>
  <c r="H71" i="3"/>
  <c r="DW6" i="3" s="1"/>
  <c r="D25" i="3"/>
  <c r="E25" i="3" s="1"/>
  <c r="H73" i="3" l="1"/>
  <c r="H66" i="3"/>
  <c r="DQ6" i="3" s="1"/>
  <c r="D66" i="3"/>
  <c r="E66" i="3" s="1"/>
  <c r="D65" i="3"/>
  <c r="E65" i="3" s="1"/>
  <c r="D64" i="3"/>
  <c r="E64" i="3" s="1"/>
  <c r="D63" i="3"/>
  <c r="E63" i="3" s="1"/>
  <c r="H62" i="3"/>
  <c r="D62" i="3"/>
  <c r="E62" i="3" s="1"/>
  <c r="D61" i="3"/>
  <c r="E61" i="3" s="1"/>
  <c r="D60" i="3"/>
  <c r="E60" i="3" s="1"/>
  <c r="D59" i="3"/>
  <c r="E59" i="3" s="1"/>
  <c r="H58" i="3"/>
  <c r="DL6" i="3" s="1"/>
  <c r="D58" i="3"/>
  <c r="E58" i="3" s="1"/>
  <c r="D57" i="3"/>
  <c r="E57" i="3" s="1"/>
  <c r="D56" i="3"/>
  <c r="E56" i="3" s="1"/>
  <c r="D55" i="3"/>
  <c r="E55" i="3" s="1"/>
  <c r="D54" i="3"/>
  <c r="E54" i="3" s="1"/>
  <c r="H53" i="3"/>
  <c r="DK6" i="3" s="1"/>
  <c r="D53" i="3"/>
  <c r="E53" i="3" s="1"/>
  <c r="D52" i="3"/>
  <c r="E52" i="3" s="1"/>
  <c r="H51" i="3"/>
  <c r="DJ6" i="3" s="1"/>
  <c r="D51" i="3"/>
  <c r="E51" i="3" s="1"/>
  <c r="D50" i="3"/>
  <c r="E50" i="3" s="1"/>
  <c r="D49" i="3"/>
  <c r="E49" i="3" s="1"/>
  <c r="D48" i="3"/>
  <c r="E48" i="3" s="1"/>
  <c r="H47" i="3"/>
  <c r="CN6" i="3" s="1"/>
  <c r="D47" i="3"/>
  <c r="E47" i="3" s="1"/>
  <c r="D46" i="3"/>
  <c r="E46" i="3" s="1"/>
  <c r="D45" i="3"/>
  <c r="E45" i="3" s="1"/>
  <c r="D44" i="3"/>
  <c r="E44" i="3" s="1"/>
  <c r="D43" i="3"/>
  <c r="E43" i="3" s="1"/>
  <c r="H42" i="3"/>
  <c r="CM6" i="3" s="1"/>
  <c r="D42" i="3"/>
  <c r="E42" i="3" s="1"/>
  <c r="D41" i="3"/>
  <c r="E41" i="3" s="1"/>
  <c r="I40" i="3"/>
  <c r="D40" i="3"/>
  <c r="E40" i="3" s="1"/>
  <c r="I39" i="3"/>
  <c r="D39" i="3"/>
  <c r="E39" i="3" s="1"/>
  <c r="I38" i="3"/>
  <c r="D38" i="3"/>
  <c r="E38" i="3" s="1"/>
  <c r="I37" i="3"/>
  <c r="D37" i="3"/>
  <c r="E37" i="3" s="1"/>
  <c r="I36" i="3"/>
  <c r="D36" i="3"/>
  <c r="E36" i="3" s="1"/>
  <c r="I35" i="3"/>
  <c r="D35" i="3"/>
  <c r="E35" i="3" s="1"/>
  <c r="I34" i="3"/>
  <c r="D34" i="3"/>
  <c r="E34" i="3" s="1"/>
  <c r="I33" i="3"/>
  <c r="D33" i="3"/>
  <c r="E33" i="3" s="1"/>
  <c r="I32" i="3"/>
  <c r="E32" i="3"/>
  <c r="I31" i="3"/>
  <c r="D31" i="3"/>
  <c r="E31" i="3" s="1"/>
  <c r="I30" i="3"/>
  <c r="D30" i="3"/>
  <c r="E30" i="3" s="1"/>
  <c r="I29" i="3"/>
  <c r="D29" i="3"/>
  <c r="E29" i="3" s="1"/>
  <c r="I28" i="3"/>
  <c r="D28" i="3"/>
  <c r="E28" i="3" s="1"/>
  <c r="I27" i="3"/>
  <c r="D27" i="3"/>
  <c r="E27" i="3" s="1"/>
  <c r="I26" i="3"/>
  <c r="D26" i="3"/>
  <c r="E26" i="3" s="1"/>
  <c r="I25" i="3"/>
  <c r="I24" i="3"/>
  <c r="D24" i="3"/>
  <c r="E24" i="3" s="1"/>
  <c r="I23" i="3"/>
  <c r="D23" i="3"/>
  <c r="E23" i="3" s="1"/>
  <c r="I22" i="3"/>
  <c r="D22" i="3"/>
  <c r="E22" i="3" s="1"/>
  <c r="I21" i="3"/>
  <c r="D21" i="3"/>
  <c r="E21" i="3" s="1"/>
  <c r="I20" i="3"/>
  <c r="D20" i="3"/>
  <c r="E20" i="3" s="1"/>
  <c r="I19" i="3"/>
  <c r="D19" i="3"/>
  <c r="E19" i="3" s="1"/>
  <c r="H18" i="3"/>
  <c r="BP6" i="3" s="1"/>
  <c r="C18" i="3"/>
  <c r="R15" i="5" s="1"/>
  <c r="DV6" i="3"/>
  <c r="DP6" i="3"/>
  <c r="DO6" i="3"/>
  <c r="DM6" i="3"/>
  <c r="DI6" i="3"/>
  <c r="DG6" i="3"/>
  <c r="DD6" i="3"/>
  <c r="CW6" i="3"/>
  <c r="CV6" i="3"/>
  <c r="CQ6" i="3"/>
  <c r="CP6" i="3"/>
  <c r="CO6" i="3"/>
  <c r="CL6" i="3"/>
  <c r="CK6" i="3"/>
  <c r="CJ6" i="3"/>
  <c r="CI6" i="3"/>
  <c r="CH6" i="3"/>
  <c r="CG6" i="3"/>
  <c r="CF6" i="3"/>
  <c r="CE6" i="3"/>
  <c r="CD6" i="3"/>
  <c r="CC6" i="3"/>
  <c r="CB6" i="3"/>
  <c r="CA6" i="3"/>
  <c r="BZ6" i="3"/>
  <c r="BY6" i="3"/>
  <c r="BX6" i="3"/>
  <c r="BW6" i="3"/>
  <c r="BV6" i="3"/>
  <c r="BU6" i="3"/>
  <c r="BT6" i="3"/>
  <c r="BS6" i="3"/>
  <c r="BR6" i="3"/>
  <c r="BQ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C6" i="3"/>
  <c r="AB6" i="3"/>
  <c r="AA6" i="3"/>
  <c r="Z6" i="3"/>
  <c r="Y6" i="3"/>
  <c r="X6" i="3"/>
  <c r="W6" i="3"/>
  <c r="V6" i="3"/>
  <c r="U6" i="3"/>
  <c r="T6" i="3"/>
  <c r="Q6" i="3"/>
  <c r="P6" i="3"/>
  <c r="O6" i="3"/>
  <c r="N6" i="3"/>
  <c r="M6" i="3"/>
  <c r="L6" i="3"/>
  <c r="K6" i="3"/>
  <c r="J6" i="3"/>
  <c r="I6" i="3"/>
  <c r="G6" i="3"/>
  <c r="D6" i="3"/>
  <c r="C6" i="3"/>
  <c r="B6" i="3"/>
  <c r="M57" i="5"/>
  <c r="M54" i="5"/>
  <c r="AD6" i="3" l="1" a="1"/>
  <c r="AD6" i="3" s="1"/>
  <c r="CX6" i="3"/>
  <c r="DN6" i="3"/>
  <c r="CR6" i="3"/>
  <c r="K27" i="3"/>
  <c r="R25" i="5"/>
  <c r="M101" i="5" s="1"/>
  <c r="M103" i="5" s="1"/>
  <c r="I18" i="3" a="1"/>
  <c r="I18" i="3" s="1"/>
  <c r="K28" i="3" s="1" a="1"/>
  <c r="K28" i="3" s="1"/>
  <c r="K22" i="3" a="1"/>
  <c r="K22" i="3" s="1"/>
  <c r="S8" i="3" s="1"/>
  <c r="K23" i="3" a="1"/>
  <c r="K23" i="3" s="1"/>
  <c r="S9" i="3" s="1"/>
  <c r="K21" i="3"/>
  <c r="S7" i="3" s="1"/>
  <c r="S6" i="3"/>
  <c r="DH6" i="3" l="1"/>
  <c r="BP7" i="3"/>
  <c r="K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吉本　隆英</author>
    <author>一般財団法人　建設物価調査会　総合研究所</author>
  </authors>
  <commentList>
    <comment ref="E5" authorId="0" shapeId="0" xr:uid="{7C929CF0-CAC0-478D-A499-38842D32308E}">
      <text>
        <r>
          <rPr>
            <b/>
            <sz val="9"/>
            <color indexed="81"/>
            <rFont val="MS P ゴシック"/>
            <family val="3"/>
            <charset val="128"/>
          </rPr>
          <t>４月１日の場合は、4/1と入力ください。</t>
        </r>
      </text>
    </comment>
    <comment ref="E11" authorId="1" shapeId="0" xr:uid="{76571405-A2CA-49D4-9B20-769CA8FE2836}">
      <text>
        <r>
          <rPr>
            <b/>
            <sz val="9"/>
            <color indexed="81"/>
            <rFont val="MS P ゴシック"/>
            <family val="3"/>
            <charset val="128"/>
          </rPr>
          <t>都道府県を入力ください</t>
        </r>
      </text>
    </comment>
    <comment ref="Q12" authorId="1" shapeId="0" xr:uid="{58D1A655-3E0A-4DC3-8AC5-31FC6A50C49D}">
      <text>
        <r>
          <rPr>
            <b/>
            <sz val="9"/>
            <color indexed="81"/>
            <rFont val="MS P ゴシック"/>
            <family val="3"/>
            <charset val="128"/>
          </rPr>
          <t>ハイフンは入力不要です。（自動入力されます）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4" authorId="0" shapeId="0" xr:uid="{E93F8D0C-F471-46EE-9534-35B183CF37D1}">
      <text>
        <r>
          <rPr>
            <b/>
            <sz val="9"/>
            <color indexed="81"/>
            <rFont val="MS P ゴシック"/>
            <family val="3"/>
            <charset val="128"/>
          </rPr>
          <t>2026年1月 は 2026/1 と入力ください</t>
        </r>
      </text>
    </comment>
    <comment ref="I54" authorId="0" shapeId="0" xr:uid="{34693F7A-CA7C-4268-B8D2-FD65EB61B163}">
      <text>
        <r>
          <rPr>
            <b/>
            <sz val="9"/>
            <color indexed="81"/>
            <rFont val="MS P ゴシック"/>
            <family val="3"/>
            <charset val="128"/>
          </rPr>
          <t>2026年1月 は 2026/1 と入力ください</t>
        </r>
      </text>
    </comment>
    <comment ref="D57" authorId="0" shapeId="0" xr:uid="{9C75F37C-8EEA-4CD1-9810-8B9A6E7C942C}">
      <text>
        <r>
          <rPr>
            <b/>
            <sz val="9"/>
            <color indexed="81"/>
            <rFont val="MS P ゴシック"/>
            <family val="3"/>
            <charset val="128"/>
          </rPr>
          <t>2026年1月 は 2026/1 と入力ください</t>
        </r>
      </text>
    </comment>
    <comment ref="I57" authorId="0" shapeId="0" xr:uid="{0303A0D3-E98C-4FBB-B2CD-CB70612D812A}">
      <text>
        <r>
          <rPr>
            <b/>
            <sz val="9"/>
            <color indexed="81"/>
            <rFont val="MS P ゴシック"/>
            <family val="3"/>
            <charset val="128"/>
          </rPr>
          <t>2026年1月 は 2026/1 と入力ください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<sst xmlns="http://schemas.openxmlformats.org/spreadsheetml/2006/main" count="481" uniqueCount="403">
  <si>
    <t>01.集合住宅SRC</t>
    <rPh sb="3" eb="5">
      <t>シュウゴウ</t>
    </rPh>
    <rPh sb="5" eb="7">
      <t>ジュウタク</t>
    </rPh>
    <phoneticPr fontId="2"/>
  </si>
  <si>
    <t>02.集合住宅RC</t>
    <rPh sb="3" eb="5">
      <t>シュウゴウ</t>
    </rPh>
    <rPh sb="5" eb="7">
      <t>ジュウタク</t>
    </rPh>
    <phoneticPr fontId="2"/>
  </si>
  <si>
    <t>03.集合住宅S</t>
    <rPh sb="3" eb="5">
      <t>シュウゴウ</t>
    </rPh>
    <rPh sb="5" eb="7">
      <t>ジュウタク</t>
    </rPh>
    <phoneticPr fontId="2"/>
  </si>
  <si>
    <t>04.事務所SRC</t>
    <rPh sb="3" eb="5">
      <t>ジム</t>
    </rPh>
    <rPh sb="5" eb="6">
      <t>ショ</t>
    </rPh>
    <phoneticPr fontId="2"/>
  </si>
  <si>
    <t>05.事務所RC</t>
    <rPh sb="3" eb="5">
      <t>ジム</t>
    </rPh>
    <rPh sb="5" eb="6">
      <t>ショ</t>
    </rPh>
    <phoneticPr fontId="2"/>
  </si>
  <si>
    <t>06.事務所S</t>
    <rPh sb="3" eb="5">
      <t>ジム</t>
    </rPh>
    <rPh sb="5" eb="6">
      <t>ショ</t>
    </rPh>
    <phoneticPr fontId="2"/>
  </si>
  <si>
    <t>07.店舗RC</t>
    <rPh sb="3" eb="5">
      <t>テンポ</t>
    </rPh>
    <phoneticPr fontId="2"/>
  </si>
  <si>
    <t>08.店舗S</t>
    <rPh sb="3" eb="5">
      <t>テンポ</t>
    </rPh>
    <phoneticPr fontId="2"/>
  </si>
  <si>
    <t>09.医院RC</t>
    <rPh sb="3" eb="5">
      <t>イイン</t>
    </rPh>
    <phoneticPr fontId="2"/>
  </si>
  <si>
    <t>10.病院RC</t>
    <rPh sb="3" eb="5">
      <t>ビョウイン</t>
    </rPh>
    <phoneticPr fontId="2"/>
  </si>
  <si>
    <t>12.ホテルRC</t>
    <phoneticPr fontId="2"/>
  </si>
  <si>
    <t>13.体育館RC</t>
    <rPh sb="3" eb="6">
      <t>タイイクカン</t>
    </rPh>
    <phoneticPr fontId="2"/>
  </si>
  <si>
    <t>14.体育館S</t>
    <rPh sb="3" eb="6">
      <t>タイイクカン</t>
    </rPh>
    <phoneticPr fontId="2"/>
  </si>
  <si>
    <t>15.学校SRC</t>
    <rPh sb="3" eb="5">
      <t>ガッコウ</t>
    </rPh>
    <phoneticPr fontId="2"/>
  </si>
  <si>
    <t>16.学校RC</t>
    <rPh sb="3" eb="5">
      <t>ガッコウ</t>
    </rPh>
    <phoneticPr fontId="2"/>
  </si>
  <si>
    <t>17.工場S</t>
    <rPh sb="3" eb="5">
      <t>コウジョウ</t>
    </rPh>
    <phoneticPr fontId="2"/>
  </si>
  <si>
    <t>18.倉庫S</t>
    <rPh sb="3" eb="5">
      <t>ソウコ</t>
    </rPh>
    <phoneticPr fontId="2"/>
  </si>
  <si>
    <t>19.住宅W</t>
    <rPh sb="3" eb="5">
      <t>ジュウタク</t>
    </rPh>
    <phoneticPr fontId="2"/>
  </si>
  <si>
    <t>≪非木造≫</t>
    <rPh sb="1" eb="2">
      <t>ヒ</t>
    </rPh>
    <rPh sb="2" eb="4">
      <t>モクゾウ</t>
    </rPh>
    <phoneticPr fontId="2"/>
  </si>
  <si>
    <t>≪木造≫</t>
    <rPh sb="1" eb="3">
      <t>モクゾウ</t>
    </rPh>
    <phoneticPr fontId="2"/>
  </si>
  <si>
    <t>～</t>
    <phoneticPr fontId="2"/>
  </si>
  <si>
    <t>開始月</t>
    <rPh sb="0" eb="2">
      <t>カイシ</t>
    </rPh>
    <rPh sb="2" eb="3">
      <t>ツキ</t>
    </rPh>
    <phoneticPr fontId="2"/>
  </si>
  <si>
    <t>終了月</t>
    <rPh sb="0" eb="2">
      <t>シュウリョウ</t>
    </rPh>
    <rPh sb="2" eb="3">
      <t>ツキ</t>
    </rPh>
    <phoneticPr fontId="2"/>
  </si>
  <si>
    <t>①</t>
    <phoneticPr fontId="2"/>
  </si>
  <si>
    <t>②</t>
    <phoneticPr fontId="2"/>
  </si>
  <si>
    <t>［記入例］</t>
    <rPh sb="1" eb="3">
      <t>キニュウ</t>
    </rPh>
    <rPh sb="3" eb="4">
      <t>レイ</t>
    </rPh>
    <phoneticPr fontId="2"/>
  </si>
  <si>
    <r>
      <t>（２）建物種類（使途×構造：全22種類）を指定してください。</t>
    </r>
    <r>
      <rPr>
        <b/>
        <sz val="9"/>
        <color theme="1"/>
        <rFont val="Yu Gothic"/>
        <family val="3"/>
        <charset val="128"/>
        <scheme val="minor"/>
      </rPr>
      <t>〔複数選択可〕</t>
    </r>
    <rPh sb="3" eb="5">
      <t>タテモノ</t>
    </rPh>
    <rPh sb="5" eb="7">
      <t>シュルイ</t>
    </rPh>
    <rPh sb="8" eb="10">
      <t>シト</t>
    </rPh>
    <rPh sb="11" eb="13">
      <t>コウゾウ</t>
    </rPh>
    <rPh sb="14" eb="15">
      <t>ゼン</t>
    </rPh>
    <rPh sb="17" eb="19">
      <t>シュルイ</t>
    </rPh>
    <rPh sb="21" eb="23">
      <t>シテイ</t>
    </rPh>
    <rPh sb="31" eb="33">
      <t>フクスウ</t>
    </rPh>
    <rPh sb="33" eb="35">
      <t>センタク</t>
    </rPh>
    <rPh sb="35" eb="36">
      <t>カ</t>
    </rPh>
    <phoneticPr fontId="2"/>
  </si>
  <si>
    <r>
      <t>（３）指数種類（非木造：全33種類</t>
    </r>
    <r>
      <rPr>
        <b/>
        <sz val="8"/>
        <color theme="1"/>
        <rFont val="Yu Gothic"/>
        <family val="3"/>
        <charset val="128"/>
        <scheme val="minor"/>
      </rPr>
      <t>（再掲を含む）</t>
    </r>
    <r>
      <rPr>
        <b/>
        <sz val="11"/>
        <color theme="1"/>
        <rFont val="Yu Gothic"/>
        <family val="3"/>
        <charset val="128"/>
        <scheme val="minor"/>
      </rPr>
      <t>、木造：全22種類）を指定してください。</t>
    </r>
    <rPh sb="3" eb="5">
      <t>シスウ</t>
    </rPh>
    <rPh sb="5" eb="7">
      <t>シュルイ</t>
    </rPh>
    <rPh sb="8" eb="9">
      <t>ヒ</t>
    </rPh>
    <rPh sb="9" eb="11">
      <t>モクゾウ</t>
    </rPh>
    <rPh sb="12" eb="13">
      <t>ゼン</t>
    </rPh>
    <rPh sb="15" eb="17">
      <t>シュルイ</t>
    </rPh>
    <rPh sb="18" eb="19">
      <t>サイ</t>
    </rPh>
    <rPh sb="21" eb="22">
      <t>フク</t>
    </rPh>
    <rPh sb="25" eb="27">
      <t>モクゾウ</t>
    </rPh>
    <rPh sb="28" eb="29">
      <t>ゼン</t>
    </rPh>
    <rPh sb="31" eb="33">
      <t>シュルイ</t>
    </rPh>
    <rPh sb="35" eb="37">
      <t>シテイ</t>
    </rPh>
    <phoneticPr fontId="2"/>
  </si>
  <si>
    <t>（４）注文方法 を指定してください。</t>
    <rPh sb="3" eb="5">
      <t>チュウモン</t>
    </rPh>
    <rPh sb="5" eb="7">
      <t>ホウホウ</t>
    </rPh>
    <rPh sb="9" eb="11">
      <t>シテイ</t>
    </rPh>
    <phoneticPr fontId="2"/>
  </si>
  <si>
    <t>なし</t>
    <phoneticPr fontId="2"/>
  </si>
  <si>
    <t>札幌市</t>
    <rPh sb="0" eb="3">
      <t>サッポロシ</t>
    </rPh>
    <phoneticPr fontId="2"/>
  </si>
  <si>
    <t>青森市</t>
    <rPh sb="0" eb="3">
      <t>アオモリシ</t>
    </rPh>
    <phoneticPr fontId="2"/>
  </si>
  <si>
    <t>盛岡市</t>
    <rPh sb="0" eb="3">
      <t>モリオカシ</t>
    </rPh>
    <phoneticPr fontId="2"/>
  </si>
  <si>
    <t>秋田市</t>
    <rPh sb="0" eb="3">
      <t>アキタシ</t>
    </rPh>
    <phoneticPr fontId="2"/>
  </si>
  <si>
    <t>仙台市</t>
    <rPh sb="0" eb="3">
      <t>センダイシ</t>
    </rPh>
    <phoneticPr fontId="2"/>
  </si>
  <si>
    <t>山形市</t>
    <rPh sb="0" eb="3">
      <t>ヤマガタシ</t>
    </rPh>
    <phoneticPr fontId="2"/>
  </si>
  <si>
    <t>福島市</t>
    <rPh sb="0" eb="3">
      <t>フクシマシ</t>
    </rPh>
    <phoneticPr fontId="2"/>
  </si>
  <si>
    <t>東京</t>
    <rPh sb="0" eb="2">
      <t>トウキョウ</t>
    </rPh>
    <phoneticPr fontId="2"/>
  </si>
  <si>
    <t>さいたま市</t>
    <rPh sb="4" eb="5">
      <t>シ</t>
    </rPh>
    <phoneticPr fontId="2"/>
  </si>
  <si>
    <t>千葉市</t>
    <rPh sb="0" eb="3">
      <t>チバシ</t>
    </rPh>
    <phoneticPr fontId="2"/>
  </si>
  <si>
    <t>水戸市</t>
    <rPh sb="0" eb="3">
      <t>ミトシ</t>
    </rPh>
    <phoneticPr fontId="2"/>
  </si>
  <si>
    <t>宇都宮市</t>
    <rPh sb="0" eb="4">
      <t>ウツノミヤシ</t>
    </rPh>
    <phoneticPr fontId="2"/>
  </si>
  <si>
    <t>新潟市</t>
    <rPh sb="0" eb="3">
      <t>ニイガタシ</t>
    </rPh>
    <phoneticPr fontId="2"/>
  </si>
  <si>
    <t>長野市</t>
    <rPh sb="0" eb="3">
      <t>ナガノシ</t>
    </rPh>
    <phoneticPr fontId="2"/>
  </si>
  <si>
    <t>甲府市</t>
    <rPh sb="0" eb="3">
      <t>コウフシ</t>
    </rPh>
    <phoneticPr fontId="2"/>
  </si>
  <si>
    <t>名古屋市</t>
    <rPh sb="0" eb="4">
      <t>ナゴヤシ</t>
    </rPh>
    <phoneticPr fontId="2"/>
  </si>
  <si>
    <t>岐阜市</t>
    <rPh sb="0" eb="3">
      <t>ギフシ</t>
    </rPh>
    <phoneticPr fontId="2"/>
  </si>
  <si>
    <t>津市</t>
    <rPh sb="0" eb="2">
      <t>ツシ</t>
    </rPh>
    <phoneticPr fontId="2"/>
  </si>
  <si>
    <t>静岡市</t>
    <rPh sb="0" eb="3">
      <t>シズオカシ</t>
    </rPh>
    <phoneticPr fontId="2"/>
  </si>
  <si>
    <t>金沢市</t>
    <rPh sb="0" eb="3">
      <t>カナザワシ</t>
    </rPh>
    <phoneticPr fontId="2"/>
  </si>
  <si>
    <t>福井市</t>
    <rPh sb="0" eb="3">
      <t>フクイシ</t>
    </rPh>
    <phoneticPr fontId="2"/>
  </si>
  <si>
    <t>大阪市</t>
    <rPh sb="0" eb="3">
      <t>オオサカシ</t>
    </rPh>
    <phoneticPr fontId="2"/>
  </si>
  <si>
    <t>神戸市</t>
    <rPh sb="0" eb="3">
      <t>コウベシ</t>
    </rPh>
    <phoneticPr fontId="2"/>
  </si>
  <si>
    <t>京都市</t>
    <rPh sb="0" eb="3">
      <t>キョウトシ</t>
    </rPh>
    <phoneticPr fontId="2"/>
  </si>
  <si>
    <t>大津市</t>
    <rPh sb="0" eb="3">
      <t>オオツシ</t>
    </rPh>
    <phoneticPr fontId="2"/>
  </si>
  <si>
    <t>前橋市</t>
    <rPh sb="0" eb="2">
      <t>マエバシ</t>
    </rPh>
    <rPh sb="2" eb="3">
      <t>シ</t>
    </rPh>
    <phoneticPr fontId="2"/>
  </si>
  <si>
    <t>横浜市</t>
    <rPh sb="0" eb="3">
      <t>ヨコハマシ</t>
    </rPh>
    <phoneticPr fontId="2"/>
  </si>
  <si>
    <t>富山市</t>
    <rPh sb="0" eb="3">
      <t>トヤマシ</t>
    </rPh>
    <phoneticPr fontId="2"/>
  </si>
  <si>
    <t>奈良市</t>
    <rPh sb="0" eb="2">
      <t>ナラ</t>
    </rPh>
    <rPh sb="2" eb="3">
      <t>シ</t>
    </rPh>
    <phoneticPr fontId="2"/>
  </si>
  <si>
    <t>和歌山市</t>
    <rPh sb="0" eb="4">
      <t>ワカヤマシ</t>
    </rPh>
    <phoneticPr fontId="2"/>
  </si>
  <si>
    <t>鳥取市</t>
    <rPh sb="0" eb="3">
      <t>トットリシ</t>
    </rPh>
    <phoneticPr fontId="2"/>
  </si>
  <si>
    <t>松江市</t>
    <rPh sb="0" eb="3">
      <t>マツエシ</t>
    </rPh>
    <phoneticPr fontId="2"/>
  </si>
  <si>
    <t>岡山市</t>
    <rPh sb="0" eb="3">
      <t>オカヤマシ</t>
    </rPh>
    <phoneticPr fontId="2"/>
  </si>
  <si>
    <t>広島市</t>
    <rPh sb="0" eb="3">
      <t>ヒロシマシ</t>
    </rPh>
    <phoneticPr fontId="2"/>
  </si>
  <si>
    <t>山口市</t>
    <rPh sb="0" eb="3">
      <t>ヤマグチシ</t>
    </rPh>
    <phoneticPr fontId="2"/>
  </si>
  <si>
    <t>徳島市</t>
    <rPh sb="0" eb="2">
      <t>トクシマ</t>
    </rPh>
    <rPh sb="2" eb="3">
      <t>シ</t>
    </rPh>
    <phoneticPr fontId="2"/>
  </si>
  <si>
    <t>高松市</t>
    <rPh sb="0" eb="3">
      <t>タカマツシ</t>
    </rPh>
    <phoneticPr fontId="2"/>
  </si>
  <si>
    <t>松山市</t>
    <rPh sb="0" eb="3">
      <t>マツヤマシ</t>
    </rPh>
    <phoneticPr fontId="2"/>
  </si>
  <si>
    <t>福岡市</t>
    <rPh sb="0" eb="3">
      <t>フクオカシ</t>
    </rPh>
    <phoneticPr fontId="2"/>
  </si>
  <si>
    <t>佐賀市</t>
    <rPh sb="0" eb="3">
      <t>サガシ</t>
    </rPh>
    <phoneticPr fontId="2"/>
  </si>
  <si>
    <t>長崎市</t>
    <rPh sb="0" eb="3">
      <t>ナガサキシ</t>
    </rPh>
    <phoneticPr fontId="2"/>
  </si>
  <si>
    <t>熊本市</t>
    <rPh sb="0" eb="3">
      <t>クマモトシ</t>
    </rPh>
    <phoneticPr fontId="2"/>
  </si>
  <si>
    <t>大分市</t>
    <rPh sb="0" eb="3">
      <t>オオイタシ</t>
    </rPh>
    <phoneticPr fontId="2"/>
  </si>
  <si>
    <t>宮崎市</t>
    <rPh sb="0" eb="3">
      <t>ミヤザキシ</t>
    </rPh>
    <phoneticPr fontId="2"/>
  </si>
  <si>
    <t>鹿児島市</t>
    <rPh sb="0" eb="4">
      <t>カゴシマシ</t>
    </rPh>
    <phoneticPr fontId="2"/>
  </si>
  <si>
    <t>那覇市</t>
    <rPh sb="0" eb="3">
      <t>ナハシ</t>
    </rPh>
    <phoneticPr fontId="2"/>
  </si>
  <si>
    <t>高知市</t>
    <rPh sb="0" eb="3">
      <t>コウチシ</t>
    </rPh>
    <phoneticPr fontId="2"/>
  </si>
  <si>
    <r>
      <t>特急納品　　；ご注文から10営業日程度　</t>
    </r>
    <r>
      <rPr>
        <b/>
        <sz val="10"/>
        <color theme="1"/>
        <rFont val="Yu Gothic"/>
        <family val="3"/>
        <charset val="128"/>
        <scheme val="minor"/>
      </rPr>
      <t>≪追加オプション≫</t>
    </r>
    <rPh sb="0" eb="2">
      <t>トッキュウ</t>
    </rPh>
    <rPh sb="2" eb="4">
      <t>ノウヒン</t>
    </rPh>
    <rPh sb="8" eb="10">
      <t>チュウモン</t>
    </rPh>
    <rPh sb="14" eb="17">
      <t>エイギョウビ</t>
    </rPh>
    <rPh sb="17" eb="19">
      <t>テイド</t>
    </rPh>
    <rPh sb="21" eb="23">
      <t>ツイカ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</si>
  <si>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>４種類</t>
    </r>
    <r>
      <rPr>
        <sz val="10"/>
        <color theme="1"/>
        <rFont val="Yu Gothic"/>
        <family val="3"/>
        <charset val="128"/>
        <scheme val="minor"/>
      </rPr>
      <t>〔工事原価、純工事費、建築、設備〕</t>
    </r>
    <rPh sb="1" eb="3">
      <t>シュルイ</t>
    </rPh>
    <rPh sb="4" eb="6">
      <t>コウジ</t>
    </rPh>
    <rPh sb="6" eb="8">
      <t>ゲンカ</t>
    </rPh>
    <rPh sb="9" eb="10">
      <t>ジュン</t>
    </rPh>
    <rPh sb="10" eb="13">
      <t>コウジヒ</t>
    </rPh>
    <rPh sb="14" eb="16">
      <t>ケンチク</t>
    </rPh>
    <rPh sb="17" eb="19">
      <t>セツビ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</si>
  <si>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>11種類</t>
    </r>
    <r>
      <rPr>
        <sz val="10"/>
        <color theme="1"/>
        <rFont val="Yu Gothic"/>
        <family val="3"/>
        <charset val="128"/>
        <scheme val="minor"/>
      </rPr>
      <t>〔上記４種類 ＋建築内訳</t>
    </r>
    <r>
      <rPr>
        <sz val="8"/>
        <color theme="1"/>
        <rFont val="Yu Gothic"/>
        <family val="3"/>
        <charset val="128"/>
        <scheme val="minor"/>
      </rPr>
      <t>（※1）</t>
    </r>
    <r>
      <rPr>
        <sz val="10"/>
        <color theme="1"/>
        <rFont val="Yu Gothic"/>
        <family val="3"/>
        <charset val="128"/>
        <scheme val="minor"/>
      </rPr>
      <t>＋設備内訳</t>
    </r>
    <r>
      <rPr>
        <sz val="8"/>
        <color theme="1"/>
        <rFont val="Yu Gothic"/>
        <family val="3"/>
        <charset val="128"/>
        <scheme val="minor"/>
      </rPr>
      <t>（※2）</t>
    </r>
    <r>
      <rPr>
        <sz val="10"/>
        <color theme="1"/>
        <rFont val="Yu Gothic"/>
        <family val="3"/>
        <charset val="128"/>
        <scheme val="minor"/>
      </rPr>
      <t>〕</t>
    </r>
    <rPh sb="2" eb="4">
      <t>シュルイ</t>
    </rPh>
    <rPh sb="5" eb="7">
      <t>ジョウキ</t>
    </rPh>
    <rPh sb="8" eb="10">
      <t>シュルイ</t>
    </rPh>
    <rPh sb="12" eb="14">
      <t>ケンチク</t>
    </rPh>
    <rPh sb="14" eb="16">
      <t>ウチワケ</t>
    </rPh>
    <rPh sb="21" eb="23">
      <t>セツビ</t>
    </rPh>
    <rPh sb="23" eb="25">
      <t>ウチワケ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</si>
  <si>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>33種類</t>
    </r>
    <r>
      <rPr>
        <sz val="10"/>
        <color theme="1"/>
        <rFont val="Yu Gothic"/>
        <family val="3"/>
        <charset val="128"/>
        <scheme val="minor"/>
      </rPr>
      <t xml:space="preserve">（非木造）または </t>
    </r>
    <r>
      <rPr>
        <b/>
        <sz val="10"/>
        <color theme="1"/>
        <rFont val="Yu Gothic"/>
        <family val="3"/>
        <charset val="128"/>
        <scheme val="minor"/>
      </rPr>
      <t>22種類</t>
    </r>
    <r>
      <rPr>
        <sz val="10"/>
        <color theme="1"/>
        <rFont val="Yu Gothic"/>
        <family val="3"/>
        <charset val="128"/>
        <scheme val="minor"/>
      </rPr>
      <t>（木造）〔建築科目指数、設備科目指数を含む全て〕</t>
    </r>
    <rPh sb="2" eb="4">
      <t>シュルイ</t>
    </rPh>
    <rPh sb="5" eb="8">
      <t>ヒモクゾウ</t>
    </rPh>
    <rPh sb="15" eb="17">
      <t>シュルイ</t>
    </rPh>
    <rPh sb="18" eb="20">
      <t>モクゾウ</t>
    </rPh>
    <rPh sb="22" eb="24">
      <t>ケンチク</t>
    </rPh>
    <rPh sb="24" eb="26">
      <t>カモク</t>
    </rPh>
    <rPh sb="26" eb="28">
      <t>シスウ</t>
    </rPh>
    <rPh sb="29" eb="31">
      <t>セツビ</t>
    </rPh>
    <rPh sb="31" eb="33">
      <t>カモク</t>
    </rPh>
    <rPh sb="33" eb="35">
      <t>シスウ</t>
    </rPh>
    <rPh sb="36" eb="37">
      <t>フク</t>
    </rPh>
    <rPh sb="38" eb="39">
      <t>スベ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</si>
  <si>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>スポット注文</t>
    </r>
    <r>
      <rPr>
        <sz val="9"/>
        <color theme="1"/>
        <rFont val="Yu Gothic"/>
        <family val="3"/>
        <charset val="128"/>
        <scheme val="minor"/>
      </rPr>
      <t>（都度注文）　　　</t>
    </r>
    <r>
      <rPr>
        <sz val="10"/>
        <color theme="1"/>
        <rFont val="Yu Gothic"/>
        <family val="3"/>
        <charset val="128"/>
        <scheme val="minor"/>
      </rPr>
      <t>；１注文で納品回数は１回</t>
    </r>
    <rPh sb="4" eb="6">
      <t>チュウモン</t>
    </rPh>
    <rPh sb="7" eb="9">
      <t>ツド</t>
    </rPh>
    <rPh sb="9" eb="11">
      <t>チュウモン</t>
    </rPh>
    <rPh sb="17" eb="19">
      <t>チュウモン</t>
    </rPh>
    <rPh sb="20" eb="24">
      <t>ノウヒンカイスウ</t>
    </rPh>
    <rPh sb="26" eb="27">
      <t>カイ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</si>
  <si>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>年度包括注文</t>
    </r>
    <r>
      <rPr>
        <sz val="9"/>
        <color theme="1"/>
        <rFont val="Yu Gothic"/>
        <family val="3"/>
        <charset val="128"/>
        <scheme val="minor"/>
      </rPr>
      <t>（年度内一括注文）</t>
    </r>
    <r>
      <rPr>
        <sz val="10"/>
        <color theme="1"/>
        <rFont val="Yu Gothic"/>
        <family val="3"/>
        <charset val="128"/>
        <scheme val="minor"/>
      </rPr>
      <t>；設定した条件</t>
    </r>
    <r>
      <rPr>
        <sz val="8"/>
        <color theme="1"/>
        <rFont val="Yu Gothic"/>
        <family val="3"/>
        <charset val="128"/>
        <scheme val="minor"/>
      </rPr>
      <t>（※3）</t>
    </r>
    <r>
      <rPr>
        <sz val="10"/>
        <color theme="1"/>
        <rFont val="Yu Gothic"/>
        <family val="3"/>
        <charset val="128"/>
        <scheme val="minor"/>
      </rPr>
      <t>の最新指数を年度末まで毎月納品</t>
    </r>
    <rPh sb="0" eb="2">
      <t>ネンド</t>
    </rPh>
    <rPh sb="2" eb="4">
      <t>ホウカツ</t>
    </rPh>
    <rPh sb="4" eb="6">
      <t>チュウモン</t>
    </rPh>
    <rPh sb="7" eb="10">
      <t>ネンドナイ</t>
    </rPh>
    <rPh sb="10" eb="12">
      <t>イッカツ</t>
    </rPh>
    <rPh sb="12" eb="14">
      <t>チュウモン</t>
    </rPh>
    <rPh sb="16" eb="18">
      <t>セッテイ</t>
    </rPh>
    <rPh sb="20" eb="22">
      <t>ジョウケン</t>
    </rPh>
    <rPh sb="27" eb="29">
      <t>サイシン</t>
    </rPh>
    <rPh sb="29" eb="31">
      <t>シスウ</t>
    </rPh>
    <rPh sb="32" eb="35">
      <t>ネンドマツ</t>
    </rPh>
    <rPh sb="37" eb="39">
      <t>マイツキ</t>
    </rPh>
    <rPh sb="39" eb="41">
      <t>ノウヒン</t>
    </rPh>
    <phoneticPr fontId="2"/>
  </si>
  <si>
    <r>
      <t>（１）都市（全47県庁所在地）を指定してください。</t>
    </r>
    <r>
      <rPr>
        <b/>
        <sz val="9"/>
        <color theme="1"/>
        <rFont val="Yu Gothic"/>
        <family val="3"/>
        <charset val="128"/>
        <scheme val="minor"/>
      </rPr>
      <t>〔複数選択可〕</t>
    </r>
    <rPh sb="3" eb="5">
      <t>トシ</t>
    </rPh>
    <rPh sb="6" eb="7">
      <t>ゼン</t>
    </rPh>
    <rPh sb="9" eb="11">
      <t>ケンチョウ</t>
    </rPh>
    <rPh sb="11" eb="14">
      <t>ショザイチ</t>
    </rPh>
    <rPh sb="16" eb="18">
      <t>シテイ</t>
    </rPh>
    <phoneticPr fontId="2"/>
  </si>
  <si>
    <t>（確認）利用規約について</t>
    <rPh sb="1" eb="3">
      <t>カクニン</t>
    </rPh>
    <rPh sb="4" eb="8">
      <t>リヨウキヤク</t>
    </rPh>
    <phoneticPr fontId="2"/>
  </si>
  <si>
    <t>（１）都市</t>
    <rPh sb="3" eb="5">
      <t>トシ</t>
    </rPh>
    <phoneticPr fontId="2"/>
  </si>
  <si>
    <t>前橋市</t>
    <rPh sb="0" eb="3">
      <t>マエバシシ</t>
    </rPh>
    <phoneticPr fontId="2"/>
  </si>
  <si>
    <t>甲府市</t>
    <rPh sb="0" eb="2">
      <t>コウフ</t>
    </rPh>
    <rPh sb="2" eb="3">
      <t>シ</t>
    </rPh>
    <phoneticPr fontId="2"/>
  </si>
  <si>
    <t>奈良市</t>
    <rPh sb="0" eb="3">
      <t>ナラシ</t>
    </rPh>
    <phoneticPr fontId="2"/>
  </si>
  <si>
    <t>徳島市</t>
    <rPh sb="0" eb="3">
      <t>トクシマシ</t>
    </rPh>
    <phoneticPr fontId="2"/>
  </si>
  <si>
    <t>1～6都市</t>
    <rPh sb="3" eb="5">
      <t>トシ</t>
    </rPh>
    <phoneticPr fontId="2"/>
  </si>
  <si>
    <t>7都市～</t>
    <rPh sb="1" eb="3">
      <t>トシ</t>
    </rPh>
    <phoneticPr fontId="2"/>
  </si>
  <si>
    <t>（11）その他、見積や納品についてご要望がございましたらお知らせください。</t>
    <rPh sb="6" eb="7">
      <t>タ</t>
    </rPh>
    <rPh sb="8" eb="10">
      <t>ミツモリ</t>
    </rPh>
    <rPh sb="11" eb="13">
      <t>ノウヒン</t>
    </rPh>
    <rPh sb="18" eb="20">
      <t>ヨウボウ</t>
    </rPh>
    <rPh sb="29" eb="30">
      <t>シ</t>
    </rPh>
    <phoneticPr fontId="2"/>
  </si>
  <si>
    <t>（２）建物種類</t>
    <rPh sb="3" eb="5">
      <t>タテモノ</t>
    </rPh>
    <rPh sb="5" eb="7">
      <t>シュルイ</t>
    </rPh>
    <phoneticPr fontId="2"/>
  </si>
  <si>
    <t>01.集合住宅SRC</t>
    <rPh sb="3" eb="5">
      <t>シュウゴウ</t>
    </rPh>
    <rPh sb="5" eb="7">
      <t>ジュウタク</t>
    </rPh>
    <phoneticPr fontId="3"/>
  </si>
  <si>
    <t>02.集合住宅RC</t>
    <rPh sb="3" eb="5">
      <t>シュウゴウ</t>
    </rPh>
    <rPh sb="5" eb="7">
      <t>ジュウタク</t>
    </rPh>
    <phoneticPr fontId="3"/>
  </si>
  <si>
    <t>03.集合住宅S</t>
    <rPh sb="3" eb="5">
      <t>シュウゴウ</t>
    </rPh>
    <rPh sb="5" eb="7">
      <t>ジュウタク</t>
    </rPh>
    <phoneticPr fontId="3"/>
  </si>
  <si>
    <t>04.事務所SRC</t>
    <rPh sb="3" eb="6">
      <t>ジムショ</t>
    </rPh>
    <phoneticPr fontId="3"/>
  </si>
  <si>
    <t>05.事務所RC</t>
    <rPh sb="3" eb="6">
      <t>ジムショ</t>
    </rPh>
    <phoneticPr fontId="3"/>
  </si>
  <si>
    <t>06.事務所S</t>
    <rPh sb="3" eb="6">
      <t>ジムショ</t>
    </rPh>
    <phoneticPr fontId="3"/>
  </si>
  <si>
    <t>07.店舗RC</t>
    <rPh sb="3" eb="5">
      <t>テンポ</t>
    </rPh>
    <phoneticPr fontId="3"/>
  </si>
  <si>
    <t>08.店舗S</t>
    <rPh sb="3" eb="5">
      <t>テンポ</t>
    </rPh>
    <phoneticPr fontId="3"/>
  </si>
  <si>
    <t>09.医院RC</t>
    <rPh sb="3" eb="5">
      <t>イイン</t>
    </rPh>
    <phoneticPr fontId="3"/>
  </si>
  <si>
    <t>10.病院RC</t>
    <rPh sb="3" eb="5">
      <t>ビョウイン</t>
    </rPh>
    <phoneticPr fontId="3"/>
  </si>
  <si>
    <t>11.老人福祉施設RC</t>
    <rPh sb="3" eb="5">
      <t>ロウジン</t>
    </rPh>
    <rPh sb="5" eb="7">
      <t>フクシ</t>
    </rPh>
    <rPh sb="7" eb="9">
      <t>シセツ</t>
    </rPh>
    <phoneticPr fontId="3"/>
  </si>
  <si>
    <t>12.ホテルRC</t>
  </si>
  <si>
    <t>13.体育館RC</t>
    <rPh sb="3" eb="6">
      <t>タイイクカン</t>
    </rPh>
    <phoneticPr fontId="3"/>
  </si>
  <si>
    <t>14.体育館S</t>
    <rPh sb="3" eb="6">
      <t>タイイクカン</t>
    </rPh>
    <phoneticPr fontId="3"/>
  </si>
  <si>
    <t>15.学校SRC</t>
    <rPh sb="3" eb="5">
      <t>ガッコウ</t>
    </rPh>
    <phoneticPr fontId="3"/>
  </si>
  <si>
    <t>16.学校RC</t>
    <rPh sb="3" eb="5">
      <t>ガッコウ</t>
    </rPh>
    <phoneticPr fontId="3"/>
  </si>
  <si>
    <t>17.工場S</t>
    <rPh sb="3" eb="5">
      <t>コウジョウ</t>
    </rPh>
    <phoneticPr fontId="3"/>
  </si>
  <si>
    <t>18.倉庫S</t>
    <rPh sb="3" eb="5">
      <t>ソウコ</t>
    </rPh>
    <phoneticPr fontId="3"/>
  </si>
  <si>
    <t>19.住宅W</t>
    <rPh sb="3" eb="5">
      <t>ジュウタク</t>
    </rPh>
    <phoneticPr fontId="3"/>
  </si>
  <si>
    <t>20.構造別平均SRC</t>
    <rPh sb="3" eb="6">
      <t>コウゾウベツ</t>
    </rPh>
    <rPh sb="6" eb="8">
      <t>ヘイキン</t>
    </rPh>
    <phoneticPr fontId="3"/>
  </si>
  <si>
    <t>21.構造別平均RC</t>
    <rPh sb="3" eb="6">
      <t>コウゾウベツ</t>
    </rPh>
    <rPh sb="6" eb="8">
      <t>ヘイキン</t>
    </rPh>
    <phoneticPr fontId="3"/>
  </si>
  <si>
    <t>22.構造別平均S</t>
    <rPh sb="3" eb="6">
      <t>コウゾウベツ</t>
    </rPh>
    <rPh sb="6" eb="8">
      <t>ヘイキン</t>
    </rPh>
    <phoneticPr fontId="3"/>
  </si>
  <si>
    <t>（13）</t>
    <phoneticPr fontId="2"/>
  </si>
  <si>
    <t>☑</t>
    <phoneticPr fontId="2"/>
  </si>
  <si>
    <t>□</t>
    <phoneticPr fontId="2"/>
  </si>
  <si>
    <t>郵便番号</t>
    <phoneticPr fontId="2"/>
  </si>
  <si>
    <t>【 ① 標準指数（東京）、② 都市別指数 】</t>
    <rPh sb="4" eb="6">
      <t>ヒョウジュン</t>
    </rPh>
    <rPh sb="6" eb="8">
      <t>シスウ</t>
    </rPh>
    <rPh sb="9" eb="11">
      <t>トウキョウ</t>
    </rPh>
    <rPh sb="15" eb="17">
      <t>トシ</t>
    </rPh>
    <rPh sb="17" eb="18">
      <t>ベツ</t>
    </rPh>
    <rPh sb="18" eb="20">
      <t>シスウ</t>
    </rPh>
    <phoneticPr fontId="2"/>
  </si>
  <si>
    <r>
      <t>「建設物価 建築費指数</t>
    </r>
    <r>
      <rPr>
        <b/>
        <vertAlign val="superscript"/>
        <sz val="15"/>
        <color theme="0"/>
        <rFont val="Segoe UI Symbol"/>
        <family val="2"/>
      </rPr>
      <t>🄬</t>
    </r>
    <r>
      <rPr>
        <b/>
        <sz val="15"/>
        <color theme="0"/>
        <rFont val="Yu Gothic"/>
        <family val="3"/>
        <charset val="128"/>
        <scheme val="minor"/>
      </rPr>
      <t>」詳細版データ　見積依頼シート</t>
    </r>
    <rPh sb="1" eb="5">
      <t>ケンセツブッカ</t>
    </rPh>
    <rPh sb="6" eb="9">
      <t>ケンチクヒ</t>
    </rPh>
    <rPh sb="9" eb="11">
      <t>シスウ</t>
    </rPh>
    <rPh sb="14" eb="16">
      <t>ショウサイ</t>
    </rPh>
    <rPh sb="16" eb="17">
      <t>バン</t>
    </rPh>
    <rPh sb="21" eb="23">
      <t>ミツモリ</t>
    </rPh>
    <rPh sb="23" eb="25">
      <t>イライ</t>
    </rPh>
    <phoneticPr fontId="2"/>
  </si>
  <si>
    <t>担当者</t>
    <rPh sb="0" eb="3">
      <t>タントウシャ</t>
    </rPh>
    <phoneticPr fontId="29"/>
  </si>
  <si>
    <t>〒番号</t>
    <rPh sb="1" eb="3">
      <t>バンゴウ</t>
    </rPh>
    <phoneticPr fontId="29"/>
  </si>
  <si>
    <t>都道府県</t>
    <rPh sb="0" eb="4">
      <t>トドウフケン</t>
    </rPh>
    <phoneticPr fontId="29"/>
  </si>
  <si>
    <t>住所１</t>
    <rPh sb="0" eb="2">
      <t>ジュウショ</t>
    </rPh>
    <phoneticPr fontId="29"/>
  </si>
  <si>
    <t>住所２</t>
    <rPh sb="0" eb="2">
      <t>ジュウショ</t>
    </rPh>
    <phoneticPr fontId="29"/>
  </si>
  <si>
    <t>TEL</t>
    <phoneticPr fontId="29"/>
  </si>
  <si>
    <t>携帯電話</t>
    <rPh sb="0" eb="4">
      <t>ケイタイデンワ</t>
    </rPh>
    <phoneticPr fontId="29"/>
  </si>
  <si>
    <t>E-Mail</t>
    <phoneticPr fontId="29"/>
  </si>
  <si>
    <t>管轄</t>
    <rPh sb="0" eb="2">
      <t>カンカツ</t>
    </rPh>
    <phoneticPr fontId="29"/>
  </si>
  <si>
    <t>都市数</t>
    <rPh sb="0" eb="3">
      <t>トシスウ</t>
    </rPh>
    <phoneticPr fontId="29"/>
  </si>
  <si>
    <t>東京</t>
    <rPh sb="0" eb="2">
      <t>トウキョウ</t>
    </rPh>
    <phoneticPr fontId="29"/>
  </si>
  <si>
    <t>大阪</t>
    <rPh sb="0" eb="2">
      <t>オオサカ</t>
    </rPh>
    <phoneticPr fontId="29"/>
  </si>
  <si>
    <t>名古屋</t>
    <rPh sb="0" eb="3">
      <t>ナゴヤ</t>
    </rPh>
    <phoneticPr fontId="29"/>
  </si>
  <si>
    <t>札幌</t>
    <rPh sb="0" eb="2">
      <t>サッポロ</t>
    </rPh>
    <phoneticPr fontId="29"/>
  </si>
  <si>
    <t>仙台</t>
    <rPh sb="0" eb="2">
      <t>センダイ</t>
    </rPh>
    <phoneticPr fontId="29"/>
  </si>
  <si>
    <t>新潟</t>
    <rPh sb="0" eb="2">
      <t>ニイガタ</t>
    </rPh>
    <phoneticPr fontId="29"/>
  </si>
  <si>
    <t>金沢</t>
    <rPh sb="0" eb="2">
      <t>カナザワ</t>
    </rPh>
    <phoneticPr fontId="29"/>
  </si>
  <si>
    <t>広島</t>
    <rPh sb="0" eb="2">
      <t>ヒロシマ</t>
    </rPh>
    <phoneticPr fontId="29"/>
  </si>
  <si>
    <t>高松</t>
    <rPh sb="0" eb="2">
      <t>タカマツ</t>
    </rPh>
    <phoneticPr fontId="29"/>
  </si>
  <si>
    <t>福岡</t>
    <rPh sb="0" eb="2">
      <t>フクオカ</t>
    </rPh>
    <phoneticPr fontId="29"/>
  </si>
  <si>
    <t>その他</t>
    <rPh sb="2" eb="3">
      <t>タ</t>
    </rPh>
    <phoneticPr fontId="29"/>
  </si>
  <si>
    <t>建物数</t>
    <rPh sb="0" eb="2">
      <t>タテモノ</t>
    </rPh>
    <rPh sb="2" eb="3">
      <t>スウ</t>
    </rPh>
    <phoneticPr fontId="29"/>
  </si>
  <si>
    <t>SRC集</t>
    <rPh sb="3" eb="4">
      <t>シュウ</t>
    </rPh>
    <phoneticPr fontId="29"/>
  </si>
  <si>
    <t>RC集</t>
    <rPh sb="2" eb="3">
      <t>シュウ</t>
    </rPh>
    <phoneticPr fontId="29"/>
  </si>
  <si>
    <t>S集</t>
    <rPh sb="1" eb="2">
      <t>シュウ</t>
    </rPh>
    <phoneticPr fontId="29"/>
  </si>
  <si>
    <t>SRC事</t>
    <rPh sb="3" eb="4">
      <t>コト</t>
    </rPh>
    <phoneticPr fontId="29"/>
  </si>
  <si>
    <t>RC事</t>
    <rPh sb="2" eb="3">
      <t>ゴト</t>
    </rPh>
    <phoneticPr fontId="29"/>
  </si>
  <si>
    <t>S事</t>
    <rPh sb="1" eb="2">
      <t>ゴト</t>
    </rPh>
    <phoneticPr fontId="29"/>
  </si>
  <si>
    <t>RC店</t>
    <rPh sb="2" eb="3">
      <t>ミセ</t>
    </rPh>
    <phoneticPr fontId="29"/>
  </si>
  <si>
    <t>S店</t>
    <rPh sb="1" eb="2">
      <t>ミセ</t>
    </rPh>
    <phoneticPr fontId="29"/>
  </si>
  <si>
    <t>RC医</t>
    <rPh sb="2" eb="3">
      <t>イ</t>
    </rPh>
    <phoneticPr fontId="29"/>
  </si>
  <si>
    <t>RC病</t>
    <rPh sb="2" eb="3">
      <t>ヤマイ</t>
    </rPh>
    <phoneticPr fontId="29"/>
  </si>
  <si>
    <t>RC老</t>
    <rPh sb="2" eb="3">
      <t>オ</t>
    </rPh>
    <phoneticPr fontId="29"/>
  </si>
  <si>
    <t>RC宿</t>
    <rPh sb="2" eb="3">
      <t>ヤド</t>
    </rPh>
    <phoneticPr fontId="29"/>
  </si>
  <si>
    <t>RC体</t>
    <rPh sb="2" eb="3">
      <t>カラダ</t>
    </rPh>
    <phoneticPr fontId="29"/>
  </si>
  <si>
    <t>S体</t>
    <rPh sb="1" eb="2">
      <t>カラダ</t>
    </rPh>
    <phoneticPr fontId="29"/>
  </si>
  <si>
    <t>SRC学</t>
    <rPh sb="3" eb="4">
      <t>マナ</t>
    </rPh>
    <phoneticPr fontId="29"/>
  </si>
  <si>
    <t>RC学</t>
    <rPh sb="2" eb="3">
      <t>マナ</t>
    </rPh>
    <phoneticPr fontId="29"/>
  </si>
  <si>
    <t>S工</t>
    <rPh sb="1" eb="2">
      <t>コウ</t>
    </rPh>
    <phoneticPr fontId="29"/>
  </si>
  <si>
    <t>S倉</t>
    <rPh sb="1" eb="2">
      <t>クラ</t>
    </rPh>
    <phoneticPr fontId="29"/>
  </si>
  <si>
    <t>SRC平</t>
    <rPh sb="3" eb="4">
      <t>タイラ</t>
    </rPh>
    <phoneticPr fontId="29"/>
  </si>
  <si>
    <t>RC平</t>
    <rPh sb="2" eb="3">
      <t>タイラ</t>
    </rPh>
    <phoneticPr fontId="29"/>
  </si>
  <si>
    <t>S平</t>
    <rPh sb="1" eb="2">
      <t>タイラ</t>
    </rPh>
    <phoneticPr fontId="29"/>
  </si>
  <si>
    <t>W住</t>
    <rPh sb="1" eb="2">
      <t>ス</t>
    </rPh>
    <phoneticPr fontId="29"/>
  </si>
  <si>
    <t>開始月</t>
    <rPh sb="0" eb="3">
      <t>カイシツキ</t>
    </rPh>
    <phoneticPr fontId="29"/>
  </si>
  <si>
    <t>終了月</t>
    <rPh sb="0" eb="3">
      <t>シュウリョウツキ</t>
    </rPh>
    <phoneticPr fontId="29"/>
  </si>
  <si>
    <t>ヵ月数</t>
    <rPh sb="1" eb="3">
      <t>ゲツスウ</t>
    </rPh>
    <phoneticPr fontId="29"/>
  </si>
  <si>
    <t>（３）指数種類</t>
    <rPh sb="3" eb="5">
      <t>シスウ</t>
    </rPh>
    <rPh sb="5" eb="7">
      <t>シュルイ</t>
    </rPh>
    <phoneticPr fontId="2"/>
  </si>
  <si>
    <t>４種類</t>
    <rPh sb="1" eb="3">
      <t>シュルイ</t>
    </rPh>
    <phoneticPr fontId="3"/>
  </si>
  <si>
    <t>11種類</t>
    <rPh sb="2" eb="4">
      <t>シュルイ</t>
    </rPh>
    <phoneticPr fontId="3"/>
  </si>
  <si>
    <t>33種類または22種類</t>
    <rPh sb="2" eb="4">
      <t>シュルイ</t>
    </rPh>
    <rPh sb="9" eb="11">
      <t>シュルイ</t>
    </rPh>
    <phoneticPr fontId="3"/>
  </si>
  <si>
    <r>
      <t>CD-Rで郵送　</t>
    </r>
    <r>
      <rPr>
        <b/>
        <sz val="10"/>
        <color theme="1"/>
        <rFont val="Yu Gothic"/>
        <family val="3"/>
        <charset val="128"/>
        <scheme val="minor"/>
      </rPr>
      <t>≪追加オプション≫</t>
    </r>
    <rPh sb="5" eb="7">
      <t>ユウソウ</t>
    </rPh>
    <rPh sb="9" eb="11">
      <t>ツイカ</t>
    </rPh>
    <phoneticPr fontId="2"/>
  </si>
  <si>
    <t>青森</t>
    <rPh sb="0" eb="2">
      <t>アオモリ</t>
    </rPh>
    <phoneticPr fontId="29"/>
  </si>
  <si>
    <t>盛岡</t>
    <rPh sb="0" eb="2">
      <t>モリオカ</t>
    </rPh>
    <phoneticPr fontId="29"/>
  </si>
  <si>
    <t>秋田</t>
    <rPh sb="0" eb="2">
      <t>アキタ</t>
    </rPh>
    <phoneticPr fontId="29"/>
  </si>
  <si>
    <t>山形</t>
    <rPh sb="0" eb="2">
      <t>ヤマガタ</t>
    </rPh>
    <phoneticPr fontId="29"/>
  </si>
  <si>
    <t>福島</t>
    <rPh sb="0" eb="2">
      <t>フクシマ</t>
    </rPh>
    <phoneticPr fontId="29"/>
  </si>
  <si>
    <t>水戸</t>
    <rPh sb="0" eb="2">
      <t>ミト</t>
    </rPh>
    <phoneticPr fontId="29"/>
  </si>
  <si>
    <t>宇都宮</t>
    <rPh sb="0" eb="3">
      <t>ウツノミヤ</t>
    </rPh>
    <phoneticPr fontId="29"/>
  </si>
  <si>
    <t>前橋</t>
    <rPh sb="0" eb="2">
      <t>マエバシ</t>
    </rPh>
    <phoneticPr fontId="29"/>
  </si>
  <si>
    <t>さいたま</t>
    <phoneticPr fontId="29"/>
  </si>
  <si>
    <t>千葉</t>
    <rPh sb="0" eb="2">
      <t>チバ</t>
    </rPh>
    <phoneticPr fontId="29"/>
  </si>
  <si>
    <t>横浜</t>
    <rPh sb="0" eb="2">
      <t>ヨコハマ</t>
    </rPh>
    <phoneticPr fontId="29"/>
  </si>
  <si>
    <t>富山</t>
    <rPh sb="0" eb="2">
      <t>トヤマ</t>
    </rPh>
    <phoneticPr fontId="29"/>
  </si>
  <si>
    <t>福井</t>
    <rPh sb="0" eb="2">
      <t>フクイ</t>
    </rPh>
    <phoneticPr fontId="29"/>
  </si>
  <si>
    <t>甲府</t>
    <rPh sb="0" eb="2">
      <t>コウフ</t>
    </rPh>
    <phoneticPr fontId="29"/>
  </si>
  <si>
    <t>長野</t>
    <rPh sb="0" eb="2">
      <t>ナガノ</t>
    </rPh>
    <phoneticPr fontId="29"/>
  </si>
  <si>
    <t>岐阜</t>
    <rPh sb="0" eb="2">
      <t>ギフ</t>
    </rPh>
    <phoneticPr fontId="29"/>
  </si>
  <si>
    <t>静岡</t>
    <rPh sb="0" eb="2">
      <t>シズオカ</t>
    </rPh>
    <phoneticPr fontId="29"/>
  </si>
  <si>
    <t>津</t>
    <rPh sb="0" eb="1">
      <t>ツ</t>
    </rPh>
    <phoneticPr fontId="29"/>
  </si>
  <si>
    <t>大津</t>
    <rPh sb="0" eb="2">
      <t>オオツ</t>
    </rPh>
    <phoneticPr fontId="29"/>
  </si>
  <si>
    <t>京都</t>
    <rPh sb="0" eb="2">
      <t>キョウト</t>
    </rPh>
    <phoneticPr fontId="29"/>
  </si>
  <si>
    <t>神戸</t>
    <rPh sb="0" eb="2">
      <t>コウベ</t>
    </rPh>
    <phoneticPr fontId="29"/>
  </si>
  <si>
    <t>奈良</t>
    <rPh sb="0" eb="2">
      <t>ナラ</t>
    </rPh>
    <phoneticPr fontId="29"/>
  </si>
  <si>
    <t>和歌山</t>
    <rPh sb="0" eb="3">
      <t>ワカヤマ</t>
    </rPh>
    <phoneticPr fontId="29"/>
  </si>
  <si>
    <t>鳥取</t>
    <rPh sb="0" eb="2">
      <t>トットリ</t>
    </rPh>
    <phoneticPr fontId="29"/>
  </si>
  <si>
    <t>松江</t>
    <rPh sb="0" eb="2">
      <t>マツエ</t>
    </rPh>
    <phoneticPr fontId="29"/>
  </si>
  <si>
    <t>岡山</t>
    <rPh sb="0" eb="2">
      <t>オカヤマ</t>
    </rPh>
    <phoneticPr fontId="29"/>
  </si>
  <si>
    <t>山口</t>
    <rPh sb="0" eb="2">
      <t>ヤマグチ</t>
    </rPh>
    <phoneticPr fontId="29"/>
  </si>
  <si>
    <t>徳島</t>
    <rPh sb="0" eb="2">
      <t>トクシマ</t>
    </rPh>
    <phoneticPr fontId="29"/>
  </si>
  <si>
    <t>松山</t>
    <rPh sb="0" eb="2">
      <t>マツヤマ</t>
    </rPh>
    <phoneticPr fontId="29"/>
  </si>
  <si>
    <t>高知</t>
    <rPh sb="0" eb="2">
      <t>コウチ</t>
    </rPh>
    <phoneticPr fontId="29"/>
  </si>
  <si>
    <t>佐賀</t>
    <rPh sb="0" eb="2">
      <t>サガ</t>
    </rPh>
    <phoneticPr fontId="29"/>
  </si>
  <si>
    <t>長崎</t>
    <rPh sb="0" eb="2">
      <t>ナガサキ</t>
    </rPh>
    <phoneticPr fontId="29"/>
  </si>
  <si>
    <t>熊本</t>
    <rPh sb="0" eb="2">
      <t>クマモト</t>
    </rPh>
    <phoneticPr fontId="29"/>
  </si>
  <si>
    <t>大分</t>
    <rPh sb="0" eb="2">
      <t>オオイタ</t>
    </rPh>
    <phoneticPr fontId="29"/>
  </si>
  <si>
    <t>宮崎</t>
    <rPh sb="0" eb="2">
      <t>ミヤザキ</t>
    </rPh>
    <phoneticPr fontId="29"/>
  </si>
  <si>
    <t>鹿児島</t>
    <rPh sb="0" eb="3">
      <t>カゴシマ</t>
    </rPh>
    <phoneticPr fontId="29"/>
  </si>
  <si>
    <t>那覇</t>
    <rPh sb="0" eb="2">
      <t>ナハ</t>
    </rPh>
    <phoneticPr fontId="29"/>
  </si>
  <si>
    <t>式</t>
    <rPh sb="0" eb="1">
      <t>シキ</t>
    </rPh>
    <phoneticPr fontId="29"/>
  </si>
  <si>
    <t>→注文確定したら、隣セルからコピペ or 手入力</t>
    <rPh sb="1" eb="3">
      <t>チュウモン</t>
    </rPh>
    <rPh sb="3" eb="5">
      <t>カクテイ</t>
    </rPh>
    <rPh sb="9" eb="10">
      <t>トナリ</t>
    </rPh>
    <rPh sb="21" eb="24">
      <t>テニュウリョク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</si>
  <si>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 xml:space="preserve">① </t>
    </r>
    <r>
      <rPr>
        <sz val="11"/>
        <color theme="1"/>
        <rFont val="Yu Gothic"/>
        <family val="2"/>
        <scheme val="minor"/>
      </rPr>
      <t>開始月</t>
    </r>
    <rPh sb="2" eb="4">
      <t>カイシ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</si>
  <si>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 xml:space="preserve">① </t>
    </r>
    <r>
      <rPr>
        <sz val="11"/>
        <color theme="1"/>
        <rFont val="Yu Gothic"/>
        <family val="2"/>
        <scheme val="minor"/>
      </rPr>
      <t>終了月</t>
    </r>
    <rPh sb="2" eb="5">
      <t>シュウリョウツキ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</si>
  <si>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 xml:space="preserve">② </t>
    </r>
    <r>
      <rPr>
        <sz val="11"/>
        <color theme="1"/>
        <rFont val="Yu Gothic"/>
        <family val="2"/>
        <scheme val="minor"/>
      </rPr>
      <t>開始月</t>
    </r>
    <rPh sb="2" eb="5">
      <t>カイシツキ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</si>
  <si>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>②</t>
    </r>
    <r>
      <rPr>
        <sz val="11"/>
        <color theme="1"/>
        <rFont val="Yu Gothic"/>
        <family val="2"/>
        <scheme val="minor"/>
      </rPr>
      <t xml:space="preserve"> 終了月</t>
    </r>
    <rPh sb="2" eb="5">
      <t>シュウリョウツキ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</si>
  <si>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>③</t>
    </r>
    <r>
      <rPr>
        <sz val="11"/>
        <color theme="1"/>
        <rFont val="Yu Gothic"/>
        <family val="2"/>
        <scheme val="minor"/>
      </rPr>
      <t xml:space="preserve"> 開始月</t>
    </r>
    <rPh sb="2" eb="5">
      <t>カイシツキ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</si>
  <si>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>③</t>
    </r>
    <r>
      <rPr>
        <sz val="11"/>
        <color theme="1"/>
        <rFont val="Yu Gothic"/>
        <family val="2"/>
        <scheme val="minor"/>
      </rPr>
      <t xml:space="preserve"> 終了月</t>
    </r>
    <rPh sb="2" eb="5">
      <t>シュウリョウツキ</t>
    </rPh>
    <phoneticPr fontId="29"/>
  </si>
  <si>
    <r>
      <t xml:space="preserve">請求書送付先が
申込者情報と
異なる場合は
</t>
    </r>
    <r>
      <rPr>
        <sz val="18"/>
        <color theme="1"/>
        <rFont val="Yu Gothic"/>
        <family val="3"/>
        <charset val="128"/>
        <scheme val="minor"/>
      </rPr>
      <t>×</t>
    </r>
    <rPh sb="0" eb="3">
      <t>セイキュウショ</t>
    </rPh>
    <rPh sb="3" eb="6">
      <t>ソウフサキ</t>
    </rPh>
    <rPh sb="8" eb="10">
      <t>モウシコミ</t>
    </rPh>
    <rPh sb="10" eb="11">
      <t>シャ</t>
    </rPh>
    <rPh sb="11" eb="13">
      <t>ジョウホウ</t>
    </rPh>
    <rPh sb="15" eb="16">
      <t>コト</t>
    </rPh>
    <rPh sb="18" eb="20">
      <t>バアイ</t>
    </rPh>
    <phoneticPr fontId="29"/>
  </si>
  <si>
    <t>（４）注文方法</t>
    <rPh sb="3" eb="5">
      <t>チュウモン</t>
    </rPh>
    <rPh sb="5" eb="7">
      <t>ホウホウ</t>
    </rPh>
    <phoneticPr fontId="2"/>
  </si>
  <si>
    <t>スポット注文</t>
    <rPh sb="4" eb="6">
      <t>チュウモン</t>
    </rPh>
    <phoneticPr fontId="2"/>
  </si>
  <si>
    <t>年度包括注文</t>
    <rPh sb="0" eb="2">
      <t>ネンド</t>
    </rPh>
    <rPh sb="2" eb="4">
      <t>ホウカツ</t>
    </rPh>
    <rPh sb="4" eb="6">
      <t>チュウモン</t>
    </rPh>
    <phoneticPr fontId="2"/>
  </si>
  <si>
    <r>
      <t>（</t>
    </r>
    <r>
      <rPr>
        <b/>
        <sz val="11"/>
        <color theme="1"/>
        <rFont val="Yu Gothic"/>
        <family val="3"/>
        <charset val="128"/>
        <scheme val="minor"/>
      </rPr>
      <t>10</t>
    </r>
    <r>
      <rPr>
        <sz val="11"/>
        <color theme="1"/>
        <rFont val="Yu Gothic"/>
        <family val="2"/>
        <scheme val="minor"/>
      </rPr>
      <t>）
請求書
郵送</t>
    </r>
    <rPh sb="5" eb="8">
      <t>セイキュウショ</t>
    </rPh>
    <rPh sb="9" eb="11">
      <t>ユウソウ</t>
    </rPh>
    <phoneticPr fontId="29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</si>
  <si>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</si>
  <si>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</si>
  <si>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</si>
  <si>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</si>
  <si>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</si>
  <si>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</si>
  <si>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</si>
  <si>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</si>
  <si>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</si>
  <si>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</si>
  <si>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</si>
  <si>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</si>
  <si>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</si>
  <si>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</si>
  <si>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</si>
  <si>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</si>
  <si>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</si>
  <si>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</si>
  <si>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</si>
  <si>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</si>
  <si>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</si>
  <si>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</si>
  <si>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</si>
  <si>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</si>
  <si>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</si>
  <si>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</si>
  <si>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</si>
  <si>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</si>
  <si>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</si>
  <si>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</si>
  <si>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</si>
  <si>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</si>
  <si>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</si>
  <si>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</si>
  <si>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</si>
  <si>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</si>
  <si>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</si>
  <si>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</si>
  <si>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</si>
  <si>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</si>
  <si>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</si>
  <si>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</si>
  <si>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</si>
  <si>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</si>
  <si>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</si>
  <si>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</si>
  <si>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</si>
  <si>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所</t>
    </r>
    <r>
      <rPr>
        <sz val="20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在</t>
    </r>
    <r>
      <rPr>
        <sz val="20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地</t>
    </r>
    <rPh sb="0" eb="1">
      <t>ショ</t>
    </rPh>
    <rPh sb="2" eb="3">
      <t>ザイ</t>
    </rPh>
    <rPh sb="4" eb="5">
      <t>チ</t>
    </rPh>
    <phoneticPr fontId="2"/>
  </si>
  <si>
    <t>ビ ル 名</t>
    <rPh sb="4" eb="5">
      <t>メイ</t>
    </rPh>
    <phoneticPr fontId="2"/>
  </si>
  <si>
    <t>E - Mail</t>
    <phoneticPr fontId="2"/>
  </si>
  <si>
    <r>
      <t>ご</t>
    </r>
    <r>
      <rPr>
        <sz val="5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担</t>
    </r>
    <r>
      <rPr>
        <sz val="5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当</t>
    </r>
    <r>
      <rPr>
        <sz val="5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者</t>
    </r>
    <rPh sb="2" eb="3">
      <t>タン</t>
    </rPh>
    <rPh sb="4" eb="5">
      <t>トウ</t>
    </rPh>
    <rPh sb="6" eb="7">
      <t>モノ</t>
    </rPh>
    <phoneticPr fontId="2"/>
  </si>
  <si>
    <r>
      <t>記</t>
    </r>
    <r>
      <rPr>
        <sz val="22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2"/>
        <scheme val="minor"/>
      </rPr>
      <t>入</t>
    </r>
    <r>
      <rPr>
        <sz val="22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2"/>
        <scheme val="minor"/>
      </rPr>
      <t>日</t>
    </r>
    <rPh sb="0" eb="1">
      <t>キ</t>
    </rPh>
    <rPh sb="2" eb="3">
      <t>イ</t>
    </rPh>
    <rPh sb="4" eb="5">
      <t>ビ</t>
    </rPh>
    <phoneticPr fontId="2"/>
  </si>
  <si>
    <r>
      <t>組</t>
    </r>
    <r>
      <rPr>
        <sz val="22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織</t>
    </r>
    <r>
      <rPr>
        <sz val="22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名</t>
    </r>
    <rPh sb="0" eb="1">
      <t>クミ</t>
    </rPh>
    <rPh sb="2" eb="3">
      <t>オリ</t>
    </rPh>
    <rPh sb="4" eb="5">
      <t>シャメイ</t>
    </rPh>
    <phoneticPr fontId="2"/>
  </si>
  <si>
    <r>
      <t>21.</t>
    </r>
    <r>
      <rPr>
        <sz val="9"/>
        <color theme="1"/>
        <rFont val="Yu Gothic"/>
        <family val="3"/>
        <charset val="128"/>
        <scheme val="minor"/>
      </rPr>
      <t>構造別平均</t>
    </r>
    <r>
      <rPr>
        <sz val="10"/>
        <color theme="1"/>
        <rFont val="Yu Gothic"/>
        <family val="3"/>
        <charset val="128"/>
        <scheme val="minor"/>
      </rPr>
      <t>RC</t>
    </r>
    <rPh sb="3" eb="5">
      <t>コウゾウ</t>
    </rPh>
    <rPh sb="5" eb="6">
      <t>ベツ</t>
    </rPh>
    <rPh sb="6" eb="8">
      <t>ヘイキン</t>
    </rPh>
    <phoneticPr fontId="2"/>
  </si>
  <si>
    <r>
      <t>22.</t>
    </r>
    <r>
      <rPr>
        <sz val="9"/>
        <color theme="1"/>
        <rFont val="Yu Gothic"/>
        <family val="3"/>
        <charset val="128"/>
        <scheme val="minor"/>
      </rPr>
      <t>構造別平均</t>
    </r>
    <r>
      <rPr>
        <sz val="10"/>
        <color theme="1"/>
        <rFont val="Yu Gothic"/>
        <family val="3"/>
        <charset val="128"/>
        <scheme val="minor"/>
      </rPr>
      <t>S</t>
    </r>
    <rPh sb="3" eb="5">
      <t>コウゾウ</t>
    </rPh>
    <rPh sb="5" eb="6">
      <t>ベツ</t>
    </rPh>
    <rPh sb="6" eb="8">
      <t>ヘイキン</t>
    </rPh>
    <phoneticPr fontId="2"/>
  </si>
  <si>
    <r>
      <t>20.</t>
    </r>
    <r>
      <rPr>
        <sz val="9"/>
        <color theme="1"/>
        <rFont val="Yu Gothic"/>
        <family val="3"/>
        <charset val="128"/>
        <scheme val="minor"/>
      </rPr>
      <t>構造別平均</t>
    </r>
    <r>
      <rPr>
        <sz val="10"/>
        <color theme="1"/>
        <rFont val="Yu Gothic"/>
        <family val="3"/>
        <charset val="128"/>
        <scheme val="minor"/>
      </rPr>
      <t>SRC</t>
    </r>
    <rPh sb="3" eb="5">
      <t>コウゾウ</t>
    </rPh>
    <rPh sb="5" eb="6">
      <t>ベツ</t>
    </rPh>
    <rPh sb="6" eb="8">
      <t>ヘイキン</t>
    </rPh>
    <phoneticPr fontId="2"/>
  </si>
  <si>
    <r>
      <t>11.</t>
    </r>
    <r>
      <rPr>
        <sz val="9"/>
        <color theme="1"/>
        <rFont val="Yu Gothic"/>
        <family val="3"/>
        <charset val="128"/>
        <scheme val="minor"/>
      </rPr>
      <t>老人福祉施設RC</t>
    </r>
    <rPh sb="3" eb="5">
      <t>ロウジン</t>
    </rPh>
    <rPh sb="5" eb="7">
      <t>フクシ</t>
    </rPh>
    <rPh sb="7" eb="9">
      <t>シセツ</t>
    </rPh>
    <phoneticPr fontId="2"/>
  </si>
  <si>
    <t>（10）請求書郵送</t>
    <rPh sb="4" eb="7">
      <t>セイキュウショ</t>
    </rPh>
    <rPh sb="7" eb="9">
      <t>ユウソウ</t>
    </rPh>
    <phoneticPr fontId="2"/>
  </si>
  <si>
    <t>郵送〒</t>
    <rPh sb="0" eb="2">
      <t>ユウソウ</t>
    </rPh>
    <phoneticPr fontId="2"/>
  </si>
  <si>
    <t>→</t>
    <phoneticPr fontId="2"/>
  </si>
  <si>
    <t>（８）事前手続き</t>
    <rPh sb="3" eb="5">
      <t>ジゼン</t>
    </rPh>
    <rPh sb="5" eb="7">
      <t>テツヅ</t>
    </rPh>
    <phoneticPr fontId="2"/>
  </si>
  <si>
    <t>（９）指定書式</t>
    <rPh sb="3" eb="7">
      <t>シテイショシキ</t>
    </rPh>
    <phoneticPr fontId="2"/>
  </si>
  <si>
    <t>（６）CD-R納品</t>
    <rPh sb="7" eb="9">
      <t>ノウヒン</t>
    </rPh>
    <phoneticPr fontId="2"/>
  </si>
  <si>
    <r>
      <rPr>
        <b/>
        <sz val="11"/>
        <color theme="1"/>
        <rFont val="Yu Gothic"/>
        <family val="3"/>
        <charset val="128"/>
        <scheme val="minor"/>
      </rPr>
      <t>（6）</t>
    </r>
    <r>
      <rPr>
        <sz val="11"/>
        <color theme="1"/>
        <rFont val="Yu Gothic"/>
        <family val="3"/>
        <charset val="128"/>
        <scheme val="minor"/>
      </rPr>
      <t xml:space="preserve">
CD-R
納品</t>
    </r>
    <rPh sb="9" eb="11">
      <t>ノウヒン</t>
    </rPh>
    <phoneticPr fontId="2"/>
  </si>
  <si>
    <t>（７）納期</t>
    <rPh sb="3" eb="5">
      <t>ノウキ</t>
    </rPh>
    <phoneticPr fontId="2"/>
  </si>
  <si>
    <r>
      <t>M</t>
    </r>
    <r>
      <rPr>
        <sz val="6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o</t>
    </r>
    <r>
      <rPr>
        <sz val="6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b</t>
    </r>
    <r>
      <rPr>
        <sz val="6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i</t>
    </r>
    <r>
      <rPr>
        <sz val="6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l</t>
    </r>
    <r>
      <rPr>
        <sz val="6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e</t>
    </r>
    <phoneticPr fontId="2"/>
  </si>
  <si>
    <t>（５）期間（2011年1月指数～）を指定してください。</t>
    <rPh sb="3" eb="5">
      <t>キカン</t>
    </rPh>
    <rPh sb="10" eb="11">
      <t>ネン</t>
    </rPh>
    <rPh sb="12" eb="13">
      <t>ガツ</t>
    </rPh>
    <rPh sb="13" eb="15">
      <t>シスウ</t>
    </rPh>
    <rPh sb="18" eb="20">
      <t>シテイ</t>
    </rPh>
    <phoneticPr fontId="2"/>
  </si>
  <si>
    <r>
      <t xml:space="preserve">T </t>
    </r>
    <r>
      <rPr>
        <sz val="14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 xml:space="preserve">E </t>
    </r>
    <r>
      <rPr>
        <sz val="14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L</t>
    </r>
    <phoneticPr fontId="2"/>
  </si>
  <si>
    <r>
      <t>（７）納期 を指定してください。</t>
    </r>
    <r>
      <rPr>
        <b/>
        <sz val="9"/>
        <color theme="1"/>
        <rFont val="Yu Gothic"/>
        <family val="3"/>
        <charset val="128"/>
        <scheme val="minor"/>
      </rPr>
      <t>　（選択肢以外の納期のご要望は(11)欄にご記入ください。）</t>
    </r>
    <rPh sb="3" eb="5">
      <t>ノウキ</t>
    </rPh>
    <rPh sb="7" eb="9">
      <t>シテイ</t>
    </rPh>
    <rPh sb="18" eb="21">
      <t>センタクシ</t>
    </rPh>
    <rPh sb="21" eb="23">
      <t>イガイ</t>
    </rPh>
    <rPh sb="24" eb="26">
      <t>ノウキ</t>
    </rPh>
    <rPh sb="28" eb="30">
      <t>ヨウボウ</t>
    </rPh>
    <rPh sb="35" eb="36">
      <t>ラン</t>
    </rPh>
    <rPh sb="38" eb="40">
      <t>キニュウ</t>
    </rPh>
    <phoneticPr fontId="2"/>
  </si>
  <si>
    <r>
      <t>（</t>
    </r>
    <r>
      <rPr>
        <b/>
        <sz val="11"/>
        <color theme="1"/>
        <rFont val="Yu Gothic"/>
        <family val="3"/>
        <charset val="128"/>
        <scheme val="minor"/>
      </rPr>
      <t>3</t>
    </r>
    <r>
      <rPr>
        <sz val="11"/>
        <color theme="1"/>
        <rFont val="Yu Gothic"/>
        <family val="2"/>
        <scheme val="minor"/>
      </rPr>
      <t>）
指数
種類</t>
    </r>
    <rPh sb="4" eb="6">
      <t>シスウ</t>
    </rPh>
    <rPh sb="7" eb="9">
      <t>シュルイ</t>
    </rPh>
    <phoneticPr fontId="29"/>
  </si>
  <si>
    <r>
      <t>（</t>
    </r>
    <r>
      <rPr>
        <b/>
        <sz val="11"/>
        <color theme="1"/>
        <rFont val="Yu Gothic"/>
        <family val="3"/>
        <charset val="128"/>
        <scheme val="minor"/>
      </rPr>
      <t>4-1</t>
    </r>
    <r>
      <rPr>
        <sz val="11"/>
        <color theme="1"/>
        <rFont val="Yu Gothic"/>
        <family val="2"/>
        <scheme val="minor"/>
      </rPr>
      <t>）
注文方法</t>
    </r>
    <rPh sb="6" eb="8">
      <t>チュウモン</t>
    </rPh>
    <rPh sb="8" eb="10">
      <t>ホウホウ</t>
    </rPh>
    <phoneticPr fontId="29"/>
  </si>
  <si>
    <r>
      <t>（</t>
    </r>
    <r>
      <rPr>
        <b/>
        <sz val="11"/>
        <color theme="1"/>
        <rFont val="Yu Gothic"/>
        <family val="3"/>
        <charset val="128"/>
        <scheme val="minor"/>
      </rPr>
      <t>4-2</t>
    </r>
    <r>
      <rPr>
        <sz val="11"/>
        <color theme="1"/>
        <rFont val="Yu Gothic"/>
        <family val="2"/>
        <scheme val="minor"/>
      </rPr>
      <t>）
注文方法その他（要望）</t>
    </r>
    <rPh sb="6" eb="8">
      <t>チュウモン</t>
    </rPh>
    <rPh sb="8" eb="10">
      <t>ホウホウ</t>
    </rPh>
    <rPh sb="12" eb="13">
      <t>タ</t>
    </rPh>
    <rPh sb="14" eb="16">
      <t>ヨウボウ</t>
    </rPh>
    <phoneticPr fontId="29"/>
  </si>
  <si>
    <t>実際の提供期間①</t>
    <rPh sb="0" eb="2">
      <t>ジッサイ</t>
    </rPh>
    <rPh sb="3" eb="5">
      <t>テイキョウ</t>
    </rPh>
    <rPh sb="5" eb="7">
      <t>キカン</t>
    </rPh>
    <phoneticPr fontId="29"/>
  </si>
  <si>
    <t>実際の提供期間②</t>
    <rPh sb="0" eb="2">
      <t>ジッサイ</t>
    </rPh>
    <rPh sb="3" eb="5">
      <t>テイキョウ</t>
    </rPh>
    <rPh sb="5" eb="7">
      <t>キカン</t>
    </rPh>
    <phoneticPr fontId="29"/>
  </si>
  <si>
    <t>実際の提供期間③</t>
    <rPh sb="0" eb="2">
      <t>ジッサイ</t>
    </rPh>
    <rPh sb="3" eb="5">
      <t>テイキョウ</t>
    </rPh>
    <rPh sb="5" eb="7">
      <t>キカン</t>
    </rPh>
    <phoneticPr fontId="29"/>
  </si>
  <si>
    <t>ヵ月数
(見積記載)
(TOTAL)</t>
    <rPh sb="2" eb="3">
      <t>カズ</t>
    </rPh>
    <rPh sb="5" eb="7">
      <t>ミツモリ</t>
    </rPh>
    <rPh sb="7" eb="9">
      <t>キサイ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</si>
  <si>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>（5-3）</t>
    </r>
    <r>
      <rPr>
        <sz val="11"/>
        <color theme="1"/>
        <rFont val="Yu Gothic"/>
        <family val="2"/>
        <scheme val="minor"/>
      </rPr>
      <t xml:space="preserve">
提供期間の要望</t>
    </r>
    <rPh sb="6" eb="8">
      <t>テイキョウ</t>
    </rPh>
    <rPh sb="8" eb="10">
      <t>キカン</t>
    </rPh>
    <rPh sb="11" eb="13">
      <t>ヨウボウ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</si>
  <si>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>（8-1）</t>
    </r>
    <r>
      <rPr>
        <sz val="6"/>
        <color theme="1"/>
        <rFont val="Yu Gothic"/>
        <family val="3"/>
        <charset val="128"/>
        <scheme val="minor"/>
      </rPr>
      <t xml:space="preserve">
</t>
    </r>
    <r>
      <rPr>
        <sz val="10"/>
        <color theme="1"/>
        <rFont val="Yu Gothic"/>
        <family val="3"/>
        <charset val="128"/>
        <scheme val="minor"/>
      </rPr>
      <t>事前手続の有無</t>
    </r>
    <rPh sb="11" eb="13">
      <t>ウム</t>
    </rPh>
    <phoneticPr fontId="2"/>
  </si>
  <si>
    <r>
      <rPr>
        <b/>
        <sz val="11"/>
        <color theme="1"/>
        <rFont val="Yu Gothic"/>
        <family val="3"/>
        <charset val="128"/>
        <scheme val="minor"/>
      </rPr>
      <t>（8-2）</t>
    </r>
    <r>
      <rPr>
        <sz val="6"/>
        <color theme="1"/>
        <rFont val="Yu Gothic"/>
        <family val="3"/>
        <charset val="128"/>
        <scheme val="minor"/>
      </rPr>
      <t xml:space="preserve">
</t>
    </r>
    <r>
      <rPr>
        <sz val="11"/>
        <color theme="1"/>
        <rFont val="Yu Gothic"/>
        <family val="3"/>
        <charset val="128"/>
        <scheme val="minor"/>
      </rPr>
      <t>事前手続の内容</t>
    </r>
    <rPh sb="11" eb="13">
      <t>ナイヨウ</t>
    </rPh>
    <phoneticPr fontId="2"/>
  </si>
  <si>
    <r>
      <t xml:space="preserve">（9-2）
</t>
    </r>
    <r>
      <rPr>
        <sz val="11"/>
        <color theme="1"/>
        <rFont val="Yu Gothic"/>
        <family val="3"/>
        <charset val="128"/>
        <scheme val="minor"/>
      </rPr>
      <t>指定書式の内容</t>
    </r>
    <rPh sb="6" eb="8">
      <t>シテイ</t>
    </rPh>
    <rPh sb="8" eb="10">
      <t>ショシキ</t>
    </rPh>
    <rPh sb="11" eb="13">
      <t>ナイヨウ</t>
    </rPh>
    <phoneticPr fontId="2"/>
  </si>
  <si>
    <r>
      <t xml:space="preserve">（9-3）
</t>
    </r>
    <r>
      <rPr>
        <sz val="11"/>
        <color theme="1"/>
        <rFont val="Yu Gothic"/>
        <family val="3"/>
        <charset val="128"/>
        <scheme val="minor"/>
      </rPr>
      <t>見積･請求宛名</t>
    </r>
    <rPh sb="6" eb="8">
      <t>ミツモリ</t>
    </rPh>
    <rPh sb="9" eb="11">
      <t>セイキュウ</t>
    </rPh>
    <rPh sb="11" eb="13">
      <t>アテナ</t>
    </rPh>
    <phoneticPr fontId="2"/>
  </si>
  <si>
    <r>
      <t xml:space="preserve">（9-1）
</t>
    </r>
    <r>
      <rPr>
        <sz val="11"/>
        <color theme="1"/>
        <rFont val="Yu Gothic"/>
        <family val="3"/>
        <charset val="128"/>
        <scheme val="minor"/>
      </rPr>
      <t>指定
書式</t>
    </r>
    <rPh sb="6" eb="8">
      <t>シテイ</t>
    </rPh>
    <rPh sb="9" eb="11">
      <t>ショシキ</t>
    </rPh>
    <phoneticPr fontId="2"/>
  </si>
  <si>
    <r>
      <t xml:space="preserve">（10-付1）請求書送付先
</t>
    </r>
    <r>
      <rPr>
        <b/>
        <sz val="10"/>
        <color rgb="FFFF0000"/>
        <rFont val="Yu Gothic"/>
        <family val="3"/>
        <charset val="128"/>
        <scheme val="minor"/>
      </rPr>
      <t>※注文者と別の場合は手動で記載！</t>
    </r>
    <rPh sb="4" eb="5">
      <t>ツキ</t>
    </rPh>
    <rPh sb="7" eb="10">
      <t>セイキュウショ</t>
    </rPh>
    <rPh sb="10" eb="13">
      <t>ソウフサキ</t>
    </rPh>
    <rPh sb="15" eb="18">
      <t>チュウモンシャ</t>
    </rPh>
    <rPh sb="19" eb="20">
      <t>ベツ</t>
    </rPh>
    <rPh sb="20" eb="21">
      <t>ソウベツ</t>
    </rPh>
    <rPh sb="21" eb="23">
      <t>バアイ</t>
    </rPh>
    <rPh sb="24" eb="26">
      <t>シュドウ</t>
    </rPh>
    <rPh sb="27" eb="29">
      <t>キサイ</t>
    </rPh>
    <phoneticPr fontId="29"/>
  </si>
  <si>
    <t>（10-付2）申込者情報
※注文者と別の場合は注意※</t>
    <rPh sb="4" eb="5">
      <t>ツキ</t>
    </rPh>
    <rPh sb="7" eb="9">
      <t>モウシコミ</t>
    </rPh>
    <rPh sb="9" eb="10">
      <t>シャ</t>
    </rPh>
    <rPh sb="10" eb="12">
      <t>ジョウホウ</t>
    </rPh>
    <rPh sb="14" eb="16">
      <t>チュウモン</t>
    </rPh>
    <rPh sb="16" eb="17">
      <t>シャ</t>
    </rPh>
    <rPh sb="18" eb="19">
      <t>ベツ</t>
    </rPh>
    <rPh sb="20" eb="22">
      <t>バアイ</t>
    </rPh>
    <rPh sb="23" eb="25">
      <t>チュウイ</t>
    </rPh>
    <phoneticPr fontId="29"/>
  </si>
  <si>
    <t>（10-付3）請求書件名</t>
    <rPh sb="4" eb="5">
      <t>ツキ</t>
    </rPh>
    <rPh sb="7" eb="10">
      <t>セイキュウショ</t>
    </rPh>
    <rPh sb="10" eb="12">
      <t>ケンメイ</t>
    </rPh>
    <phoneticPr fontId="29"/>
  </si>
  <si>
    <t>－</t>
    <phoneticPr fontId="2"/>
  </si>
  <si>
    <t>事前手続あり</t>
    <rPh sb="0" eb="2">
      <t>ジゼン</t>
    </rPh>
    <rPh sb="2" eb="4">
      <t>テツヅ</t>
    </rPh>
    <phoneticPr fontId="2"/>
  </si>
  <si>
    <t>事前手続なし</t>
    <rPh sb="0" eb="2">
      <t>ジゼン</t>
    </rPh>
    <rPh sb="2" eb="4">
      <t>テツヅ</t>
    </rPh>
    <phoneticPr fontId="2"/>
  </si>
  <si>
    <t>指定書式あり</t>
    <rPh sb="0" eb="4">
      <t>シテイショシキ</t>
    </rPh>
    <phoneticPr fontId="2"/>
  </si>
  <si>
    <t>指定書式なし</t>
    <phoneticPr fontId="2"/>
  </si>
  <si>
    <r>
      <t xml:space="preserve">見積依頼日
</t>
    </r>
    <r>
      <rPr>
        <sz val="9"/>
        <color theme="1"/>
        <rFont val="Yu Gothic"/>
        <family val="3"/>
        <charset val="128"/>
        <scheme val="minor"/>
      </rPr>
      <t>〔Ctrl+; で本日日付入力〕</t>
    </r>
    <rPh sb="0" eb="2">
      <t>ミツモリ</t>
    </rPh>
    <rPh sb="2" eb="5">
      <t>イライビ</t>
    </rPh>
    <rPh sb="15" eb="17">
      <t>ホンジツ</t>
    </rPh>
    <rPh sb="17" eb="19">
      <t>ヒヅケ</t>
    </rPh>
    <rPh sb="19" eb="21">
      <t>ニュウリョク</t>
    </rPh>
    <phoneticPr fontId="29"/>
  </si>
  <si>
    <t>PFI用途</t>
    <rPh sb="3" eb="5">
      <t>ヨウト</t>
    </rPh>
    <phoneticPr fontId="29"/>
  </si>
  <si>
    <t>業種</t>
    <rPh sb="0" eb="2">
      <t>ギョウシュ</t>
    </rPh>
    <phoneticPr fontId="29"/>
  </si>
  <si>
    <r>
      <rPr>
        <b/>
        <sz val="11"/>
        <color theme="1"/>
        <rFont val="Yu Gothic"/>
        <family val="3"/>
        <charset val="128"/>
        <scheme val="minor"/>
      </rPr>
      <t xml:space="preserve">（7）
</t>
    </r>
    <r>
      <rPr>
        <sz val="11"/>
        <color theme="1"/>
        <rFont val="Yu Gothic"/>
        <family val="3"/>
        <charset val="128"/>
        <scheme val="minor"/>
      </rPr>
      <t xml:space="preserve">納期
</t>
    </r>
    <r>
      <rPr>
        <b/>
        <sz val="7"/>
        <color rgb="FFFF0000"/>
        <rFont val="Yu Gothic"/>
        <family val="3"/>
        <charset val="128"/>
        <scheme val="minor"/>
      </rPr>
      <t>※包括、超特急は手動選択！</t>
    </r>
    <rPh sb="4" eb="6">
      <t>ノウキ</t>
    </rPh>
    <rPh sb="8" eb="10">
      <t>ホウカツ</t>
    </rPh>
    <rPh sb="11" eb="14">
      <t>チョウトッキュウ</t>
    </rPh>
    <rPh sb="15" eb="17">
      <t>シュドウ</t>
    </rPh>
    <rPh sb="17" eb="19">
      <t>センタク</t>
    </rPh>
    <phoneticPr fontId="2"/>
  </si>
  <si>
    <t>顧客名簿情報</t>
    <rPh sb="0" eb="2">
      <t>コキャク</t>
    </rPh>
    <rPh sb="2" eb="4">
      <t>メイボ</t>
    </rPh>
    <rPh sb="4" eb="6">
      <t>ジョウホウ</t>
    </rPh>
    <phoneticPr fontId="29"/>
  </si>
  <si>
    <r>
      <t xml:space="preserve">(1) </t>
    </r>
    <r>
      <rPr>
        <sz val="11"/>
        <color theme="1"/>
        <rFont val="Yu Gothic"/>
        <family val="3"/>
        <charset val="128"/>
        <scheme val="minor"/>
      </rPr>
      <t>都市</t>
    </r>
    <rPh sb="4" eb="6">
      <t>トシ</t>
    </rPh>
    <phoneticPr fontId="29"/>
  </si>
  <si>
    <r>
      <t xml:space="preserve">(2) </t>
    </r>
    <r>
      <rPr>
        <sz val="11"/>
        <color theme="1"/>
        <rFont val="Yu Gothic"/>
        <family val="3"/>
        <charset val="128"/>
        <scheme val="minor"/>
      </rPr>
      <t>建物種類</t>
    </r>
    <rPh sb="4" eb="8">
      <t>タテモノシュルイ</t>
    </rPh>
    <phoneticPr fontId="29"/>
  </si>
  <si>
    <r>
      <t>(</t>
    </r>
    <r>
      <rPr>
        <b/>
        <sz val="11"/>
        <color theme="1"/>
        <rFont val="Yu Gothic"/>
        <family val="3"/>
        <charset val="128"/>
        <scheme val="minor"/>
      </rPr>
      <t>5-2</t>
    </r>
    <r>
      <rPr>
        <sz val="11"/>
        <color theme="1"/>
        <rFont val="Yu Gothic"/>
        <family val="2"/>
        <scheme val="minor"/>
      </rPr>
      <t>) 提供期間②</t>
    </r>
    <r>
      <rPr>
        <sz val="9"/>
        <color theme="1"/>
        <rFont val="Yu Gothic"/>
        <family val="3"/>
        <charset val="128"/>
        <scheme val="minor"/>
      </rPr>
      <t>（見積記載）</t>
    </r>
    <rPh sb="6" eb="8">
      <t>テイキョウ</t>
    </rPh>
    <rPh sb="8" eb="10">
      <t>キカン</t>
    </rPh>
    <rPh sb="12" eb="14">
      <t>ミツモリ</t>
    </rPh>
    <rPh sb="14" eb="16">
      <t>キサイ</t>
    </rPh>
    <phoneticPr fontId="29"/>
  </si>
  <si>
    <r>
      <t>(</t>
    </r>
    <r>
      <rPr>
        <b/>
        <sz val="11"/>
        <color theme="1"/>
        <rFont val="Yu Gothic"/>
        <family val="3"/>
        <charset val="128"/>
        <scheme val="minor"/>
      </rPr>
      <t>5-予</t>
    </r>
    <r>
      <rPr>
        <sz val="11"/>
        <color theme="1"/>
        <rFont val="Yu Gothic"/>
        <family val="2"/>
        <scheme val="minor"/>
      </rPr>
      <t>) 提供期間③</t>
    </r>
    <r>
      <rPr>
        <sz val="9"/>
        <color theme="1"/>
        <rFont val="Yu Gothic"/>
        <family val="3"/>
        <charset val="128"/>
        <scheme val="minor"/>
      </rPr>
      <t>（見積記載）</t>
    </r>
    <rPh sb="3" eb="4">
      <t>ヨ</t>
    </rPh>
    <rPh sb="6" eb="8">
      <t>テイキョウ</t>
    </rPh>
    <rPh sb="8" eb="10">
      <t>キカン</t>
    </rPh>
    <rPh sb="12" eb="14">
      <t>ミツモリ</t>
    </rPh>
    <rPh sb="14" eb="16">
      <t>キサイ</t>
    </rPh>
    <phoneticPr fontId="29"/>
  </si>
  <si>
    <t>01</t>
    <phoneticPr fontId="29"/>
  </si>
  <si>
    <t>02</t>
    <phoneticPr fontId="29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</si>
  <si>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</si>
  <si>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</si>
  <si>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</si>
  <si>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</si>
  <si>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</si>
  <si>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</si>
  <si>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</si>
  <si>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</si>
  <si>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</si>
  <si>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</si>
  <si>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</si>
  <si>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</si>
  <si>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</si>
  <si>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</si>
  <si>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</si>
  <si>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</si>
  <si>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  <phoneticPr fontId="29"/>
  </si>
  <si>
    <t>21</t>
    <phoneticPr fontId="29"/>
  </si>
  <si>
    <t>22</t>
    <phoneticPr fontId="29"/>
  </si>
  <si>
    <t>19</t>
    <phoneticPr fontId="29"/>
  </si>
  <si>
    <t>※過去納品分との接続の場合</t>
    <rPh sb="1" eb="3">
      <t>カコ</t>
    </rPh>
    <rPh sb="3" eb="5">
      <t>ノウヒン</t>
    </rPh>
    <rPh sb="5" eb="6">
      <t>ブン</t>
    </rPh>
    <rPh sb="8" eb="10">
      <t>セツゾク</t>
    </rPh>
    <rPh sb="11" eb="13">
      <t>バアイ</t>
    </rPh>
    <phoneticPr fontId="29"/>
  </si>
  <si>
    <r>
      <rPr>
        <sz val="11"/>
        <color rgb="FFFF0000"/>
        <rFont val="Yu Gothic"/>
        <family val="2"/>
        <charset val="128"/>
        <scheme val="minor"/>
      </rPr>
      <t>※修正は手動</t>
    </r>
    <r>
      <rPr>
        <sz val="14"/>
        <color rgb="FFFF0000"/>
        <rFont val="Segoe UI Symbol"/>
        <family val="2"/>
      </rPr>
      <t>✍</t>
    </r>
    <rPh sb="1" eb="3">
      <t>シュウセイ</t>
    </rPh>
    <rPh sb="4" eb="6">
      <t>シュドウ</t>
    </rPh>
    <phoneticPr fontId="29"/>
  </si>
  <si>
    <t>※過去納品分
との接続の場合</t>
    <rPh sb="1" eb="3">
      <t>カコ</t>
    </rPh>
    <rPh sb="3" eb="5">
      <t>ノウヒン</t>
    </rPh>
    <rPh sb="5" eb="6">
      <t>ブン</t>
    </rPh>
    <rPh sb="9" eb="11">
      <t>セツゾク</t>
    </rPh>
    <rPh sb="12" eb="14">
      <t>バアイ</t>
    </rPh>
    <phoneticPr fontId="29"/>
  </si>
  <si>
    <r>
      <t>(</t>
    </r>
    <r>
      <rPr>
        <b/>
        <sz val="11"/>
        <color theme="1"/>
        <rFont val="Yu Gothic"/>
        <family val="3"/>
        <charset val="128"/>
        <scheme val="minor"/>
      </rPr>
      <t>5</t>
    </r>
    <r>
      <rPr>
        <sz val="11"/>
        <color theme="1"/>
        <rFont val="Yu Gothic"/>
        <family val="3"/>
        <charset val="128"/>
        <scheme val="minor"/>
      </rPr>
      <t>) 提供期間（見積記載）</t>
    </r>
    <rPh sb="4" eb="6">
      <t>テイキョウ</t>
    </rPh>
    <rPh sb="6" eb="8">
      <t>キカン</t>
    </rPh>
    <rPh sb="9" eb="11">
      <t>ミツモリ</t>
    </rPh>
    <rPh sb="11" eb="13">
      <t>キサイ</t>
    </rPh>
    <phoneticPr fontId="29"/>
  </si>
  <si>
    <r>
      <t>式
（</t>
    </r>
    <r>
      <rPr>
        <sz val="11"/>
        <color rgb="FFFF0000"/>
        <rFont val="Yu Gothic"/>
        <family val="3"/>
        <charset val="128"/>
        <scheme val="minor"/>
      </rPr>
      <t>手動修正は赤字</t>
    </r>
    <r>
      <rPr>
        <sz val="11"/>
        <color rgb="FF0000FF"/>
        <rFont val="Yu Gothic"/>
        <family val="2"/>
        <charset val="128"/>
        <scheme val="minor"/>
      </rPr>
      <t>）</t>
    </r>
    <rPh sb="0" eb="1">
      <t>シキ</t>
    </rPh>
    <rPh sb="3" eb="5">
      <t>シュドウ</t>
    </rPh>
    <rPh sb="5" eb="7">
      <t>シュウセイ</t>
    </rPh>
    <rPh sb="8" eb="10">
      <t>アカジ</t>
    </rPh>
    <phoneticPr fontId="29"/>
  </si>
  <si>
    <t>（８）ご注文にあたり、事前の事務手続き（取引先登録など）が必要な場合はお知らせください。</t>
    <rPh sb="4" eb="6">
      <t>チュウモン</t>
    </rPh>
    <rPh sb="11" eb="13">
      <t>ジゼン</t>
    </rPh>
    <rPh sb="14" eb="16">
      <t>ジム</t>
    </rPh>
    <rPh sb="16" eb="18">
      <t>テツヅ</t>
    </rPh>
    <rPh sb="29" eb="31">
      <t>ヒツヨウ</t>
    </rPh>
    <rPh sb="32" eb="34">
      <t>バアイ</t>
    </rPh>
    <rPh sb="36" eb="37">
      <t>シ</t>
    </rPh>
    <phoneticPr fontId="2"/>
  </si>
  <si>
    <r>
      <rPr>
        <sz val="10"/>
        <color theme="1"/>
        <rFont val="Yu Gothic"/>
        <family val="3"/>
        <charset val="128"/>
        <scheme val="minor"/>
      </rPr>
      <t>あり（</t>
    </r>
    <r>
      <rPr>
        <sz val="9"/>
        <color theme="1"/>
        <rFont val="Yu Gothic"/>
        <family val="3"/>
        <charset val="128"/>
        <scheme val="minor"/>
      </rPr>
      <t>下記枠内に具体的にご記入ください。）</t>
    </r>
    <r>
      <rPr>
        <b/>
        <sz val="10"/>
        <color theme="1"/>
        <rFont val="Yu Gothic"/>
        <family val="3"/>
        <charset val="128"/>
        <scheme val="minor"/>
      </rPr>
      <t>≪追加オプション≫</t>
    </r>
    <rPh sb="3" eb="5">
      <t>カキ</t>
    </rPh>
    <rPh sb="5" eb="7">
      <t>ワクナイ</t>
    </rPh>
    <rPh sb="8" eb="11">
      <t>グタイテキ</t>
    </rPh>
    <rPh sb="13" eb="15">
      <t>キニュウ</t>
    </rPh>
    <phoneticPr fontId="2"/>
  </si>
  <si>
    <t>見積
番号</t>
    <rPh sb="0" eb="2">
      <t>ミツモリ</t>
    </rPh>
    <rPh sb="3" eb="5">
      <t>バンゴウ</t>
    </rPh>
    <phoneticPr fontId="29"/>
  </si>
  <si>
    <t>見積
枝番</t>
    <rPh sb="0" eb="2">
      <t>ミツモリ</t>
    </rPh>
    <rPh sb="3" eb="5">
      <t>エダバン</t>
    </rPh>
    <phoneticPr fontId="29"/>
  </si>
  <si>
    <t>1～6都市</t>
    <rPh sb="3" eb="5">
      <t>トシ</t>
    </rPh>
    <phoneticPr fontId="1"/>
  </si>
  <si>
    <t>7都市～</t>
    <rPh sb="1" eb="3">
      <t>トシ</t>
    </rPh>
    <phoneticPr fontId="1"/>
  </si>
  <si>
    <t>連続しない２つの期間をご希望の場合は、
①に「2011/01 ～ 2011/12」、②に「2020/01 ～ 2020/12」と記入してください。</t>
    <rPh sb="0" eb="2">
      <t>レンゾク</t>
    </rPh>
    <rPh sb="8" eb="10">
      <t>キカン</t>
    </rPh>
    <rPh sb="64" eb="66">
      <t>キニュウ</t>
    </rPh>
    <phoneticPr fontId="2"/>
  </si>
  <si>
    <t>（フ リ ガ ナ）</t>
    <phoneticPr fontId="2"/>
  </si>
  <si>
    <r>
      <t>（</t>
    </r>
    <r>
      <rPr>
        <b/>
        <sz val="11"/>
        <rFont val="Yu Gothic"/>
        <family val="3"/>
        <charset val="128"/>
        <scheme val="minor"/>
      </rPr>
      <t>11</t>
    </r>
    <r>
      <rPr>
        <sz val="11"/>
        <rFont val="Yu Gothic"/>
        <family val="3"/>
        <charset val="128"/>
        <scheme val="minor"/>
      </rPr>
      <t>）
備考</t>
    </r>
    <rPh sb="5" eb="7">
      <t>ビコウ</t>
    </rPh>
    <phoneticPr fontId="29"/>
  </si>
  <si>
    <t>通常</t>
    <rPh sb="0" eb="2">
      <t>ツウジョウ</t>
    </rPh>
    <phoneticPr fontId="3"/>
  </si>
  <si>
    <t>お急ぎ</t>
    <rPh sb="1" eb="2">
      <t>イソ</t>
    </rPh>
    <phoneticPr fontId="3"/>
  </si>
  <si>
    <t>特急</t>
    <rPh sb="0" eb="2">
      <t>トッキュウ</t>
    </rPh>
    <phoneticPr fontId="3"/>
  </si>
  <si>
    <r>
      <rPr>
        <sz val="10"/>
        <color theme="1"/>
        <rFont val="Yu Gothic"/>
        <family val="3"/>
        <charset val="128"/>
        <scheme val="minor"/>
      </rPr>
      <t xml:space="preserve"> 期間についてのご要望</t>
    </r>
    <r>
      <rPr>
        <sz val="9"/>
        <color theme="1"/>
        <rFont val="Yu Gothic"/>
        <family val="3"/>
        <charset val="128"/>
        <scheme val="minor"/>
      </rPr>
      <t>（下記枠内にご記入ください。）</t>
    </r>
    <rPh sb="1" eb="3">
      <t>キカン</t>
    </rPh>
    <rPh sb="9" eb="11">
      <t>ヨウボウ</t>
    </rPh>
    <rPh sb="12" eb="14">
      <t>カキ</t>
    </rPh>
    <rPh sb="14" eb="15">
      <t>ワク</t>
    </rPh>
    <rPh sb="15" eb="16">
      <t>ナイ</t>
    </rPh>
    <rPh sb="18" eb="20">
      <t>キニュウ</t>
    </rPh>
    <phoneticPr fontId="2"/>
  </si>
  <si>
    <r>
      <t>組織名
（</t>
    </r>
    <r>
      <rPr>
        <b/>
        <sz val="11"/>
        <color rgb="FFFF0000"/>
        <rFont val="Yu Gothic"/>
        <family val="3"/>
        <charset val="128"/>
        <scheme val="minor"/>
      </rPr>
      <t>支店名まで入力</t>
    </r>
    <r>
      <rPr>
        <sz val="11"/>
        <color theme="1"/>
        <rFont val="Yu Gothic"/>
        <family val="2"/>
        <scheme val="minor"/>
      </rPr>
      <t>）</t>
    </r>
    <rPh sb="0" eb="3">
      <t>ソシキメイ</t>
    </rPh>
    <rPh sb="5" eb="8">
      <t>シテンメイ</t>
    </rPh>
    <rPh sb="10" eb="12">
      <t>ニュウリョク</t>
    </rPh>
    <phoneticPr fontId="29"/>
  </si>
  <si>
    <t>部署名</t>
    <rPh sb="0" eb="2">
      <t>ブショ</t>
    </rPh>
    <rPh sb="2" eb="3">
      <t>メイ</t>
    </rPh>
    <phoneticPr fontId="29"/>
  </si>
  <si>
    <r>
      <t>部</t>
    </r>
    <r>
      <rPr>
        <sz val="22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署</t>
    </r>
    <r>
      <rPr>
        <sz val="22"/>
        <color theme="1"/>
        <rFont val="Yu Gothic"/>
        <family val="3"/>
        <charset val="128"/>
        <scheme val="minor"/>
      </rPr>
      <t xml:space="preserve"> </t>
    </r>
    <r>
      <rPr>
        <sz val="10"/>
        <color theme="1"/>
        <rFont val="Yu Gothic"/>
        <family val="3"/>
        <charset val="128"/>
        <scheme val="minor"/>
      </rPr>
      <t>名</t>
    </r>
    <rPh sb="0" eb="1">
      <t>ブ</t>
    </rPh>
    <rPh sb="4" eb="5">
      <t>メイ</t>
    </rPh>
    <phoneticPr fontId="2"/>
  </si>
  <si>
    <t>55バイトまで</t>
    <phoneticPr fontId="2"/>
  </si>
  <si>
    <t>56バイト～</t>
    <phoneticPr fontId="2"/>
  </si>
  <si>
    <t>01</t>
    <phoneticPr fontId="2"/>
  </si>
  <si>
    <t>02</t>
  </si>
  <si>
    <t>同　意</t>
    <rPh sb="0" eb="1">
      <t>ドウ</t>
    </rPh>
    <rPh sb="2" eb="3">
      <t>イ</t>
    </rPh>
    <phoneticPr fontId="2"/>
  </si>
  <si>
    <t>郵送希望</t>
    <rPh sb="0" eb="4">
      <t>ユウソウキボウ</t>
    </rPh>
    <phoneticPr fontId="2"/>
  </si>
  <si>
    <t>郵送不要</t>
    <rPh sb="0" eb="4">
      <t>ユウソウフヨウ</t>
    </rPh>
    <phoneticPr fontId="2"/>
  </si>
  <si>
    <t>（６）指数データは、Excelファイルをメール添付で納品します。</t>
    <phoneticPr fontId="2"/>
  </si>
  <si>
    <t>通常納品　　；ご注文から20営業日程度</t>
    <rPh sb="0" eb="2">
      <t>ツウジョウ</t>
    </rPh>
    <rPh sb="2" eb="4">
      <t>ノウヒン</t>
    </rPh>
    <phoneticPr fontId="2"/>
  </si>
  <si>
    <r>
      <t>お急ぎ納品　；ご注文から15営業日程度　</t>
    </r>
    <r>
      <rPr>
        <b/>
        <sz val="10"/>
        <color theme="1"/>
        <rFont val="Yu Gothic"/>
        <family val="3"/>
        <charset val="128"/>
        <scheme val="minor"/>
      </rPr>
      <t>≪追加オプション≫</t>
    </r>
    <rPh sb="1" eb="2">
      <t>イソ</t>
    </rPh>
    <rPh sb="3" eb="5">
      <t>ノウヒン</t>
    </rPh>
    <rPh sb="21" eb="23">
      <t>ツイカ</t>
    </rPh>
    <phoneticPr fontId="2"/>
  </si>
  <si>
    <t>メール添付での納品で問題ありません</t>
    <rPh sb="3" eb="5">
      <t>テンプ</t>
    </rPh>
    <rPh sb="7" eb="9">
      <t>ノウヒン</t>
    </rPh>
    <rPh sb="10" eb="12">
      <t>モンダイ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</si>
  <si>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>その他</t>
    </r>
    <r>
      <rPr>
        <sz val="9"/>
        <color theme="1"/>
        <rFont val="Yu Gothic"/>
        <family val="3"/>
        <charset val="128"/>
        <scheme val="minor"/>
      </rPr>
      <t xml:space="preserve">（ご要望を下記枠内にご記入ください。 </t>
    </r>
    <r>
      <rPr>
        <sz val="8"/>
        <color theme="1"/>
        <rFont val="Yu Gothic"/>
        <family val="3"/>
        <charset val="128"/>
        <scheme val="minor"/>
      </rPr>
      <t>ご希望に添えない場合もございます。あらかじめご了承ください。</t>
    </r>
    <r>
      <rPr>
        <sz val="9"/>
        <color theme="1"/>
        <rFont val="Yu Gothic"/>
        <family val="3"/>
        <charset val="128"/>
        <scheme val="minor"/>
      </rPr>
      <t>）</t>
    </r>
    <rPh sb="2" eb="3">
      <t>タ</t>
    </rPh>
    <rPh sb="5" eb="7">
      <t>ヨウボウ</t>
    </rPh>
    <rPh sb="8" eb="10">
      <t>カキ</t>
    </rPh>
    <rPh sb="10" eb="12">
      <t>ワクナイ</t>
    </rPh>
    <rPh sb="14" eb="16">
      <t>キニュウ</t>
    </rPh>
    <rPh sb="23" eb="25">
      <t>キボウ</t>
    </rPh>
    <rPh sb="26" eb="27">
      <t>ソ</t>
    </rPh>
    <rPh sb="30" eb="32">
      <t>バアイ</t>
    </rPh>
    <rPh sb="45" eb="47">
      <t>リョウショウ</t>
    </rPh>
    <phoneticPr fontId="2"/>
  </si>
  <si>
    <t>（2026.7.1）</t>
    <phoneticPr fontId="2"/>
  </si>
  <si>
    <r>
      <rPr>
        <sz val="9"/>
        <color theme="1"/>
        <rFont val="Yu Gothic"/>
        <family val="3"/>
        <charset val="128"/>
        <scheme val="minor"/>
      </rPr>
      <t xml:space="preserve">（下記枠内にご記入ください。 </t>
    </r>
    <r>
      <rPr>
        <sz val="8"/>
        <color theme="1"/>
        <rFont val="Yu Gothic"/>
        <family val="3"/>
        <charset val="128"/>
        <scheme val="minor"/>
      </rPr>
      <t>ご希望に添えない場合もございます。あらかじめご了承ください。</t>
    </r>
    <r>
      <rPr>
        <sz val="9"/>
        <color theme="1"/>
        <rFont val="Yu Gothic"/>
        <family val="3"/>
        <charset val="128"/>
        <scheme val="minor"/>
      </rPr>
      <t>）</t>
    </r>
    <rPh sb="1" eb="3">
      <t>カキ</t>
    </rPh>
    <rPh sb="3" eb="5">
      <t>ワクナイ</t>
    </rPh>
    <rPh sb="7" eb="9">
      <t>キニュウ</t>
    </rPh>
    <rPh sb="16" eb="18">
      <t>キボウ</t>
    </rPh>
    <rPh sb="19" eb="20">
      <t>ソ</t>
    </rPh>
    <rPh sb="23" eb="25">
      <t>バアイ</t>
    </rPh>
    <rPh sb="38" eb="40">
      <t>リョウショウ</t>
    </rPh>
    <phoneticPr fontId="2"/>
  </si>
  <si>
    <r>
      <t>利用規約を確認のうえ、同意します</t>
    </r>
    <r>
      <rPr>
        <sz val="8"/>
        <color rgb="FFFF0000"/>
        <rFont val="Yu Gothic"/>
        <family val="3"/>
        <charset val="128"/>
        <scheme val="minor"/>
      </rPr>
      <t>（※5）</t>
    </r>
    <rPh sb="0" eb="2">
      <t>リヨウ</t>
    </rPh>
    <rPh sb="2" eb="4">
      <t>キヤク</t>
    </rPh>
    <rPh sb="5" eb="7">
      <t>カクニン</t>
    </rPh>
    <rPh sb="11" eb="13">
      <t>ドウイ</t>
    </rPh>
    <phoneticPr fontId="2"/>
  </si>
  <si>
    <t>（確認）</t>
    <rPh sb="1" eb="3">
      <t>カクニン</t>
    </rPh>
    <phoneticPr fontId="2"/>
  </si>
  <si>
    <t>同一部署</t>
    <rPh sb="0" eb="2">
      <t>ドウイツ</t>
    </rPh>
    <rPh sb="2" eb="4">
      <t>ブショ</t>
    </rPh>
    <phoneticPr fontId="2"/>
  </si>
  <si>
    <t xml:space="preserve"> ご利用部署名：</t>
    <rPh sb="2" eb="4">
      <t>リヨウ</t>
    </rPh>
    <rPh sb="4" eb="7">
      <t>ブショメイ</t>
    </rPh>
    <phoneticPr fontId="2"/>
  </si>
  <si>
    <t>※3； 設定した条件は途中で変更できません。</t>
    <phoneticPr fontId="2"/>
  </si>
  <si>
    <t>※1； 非木造は「仮設、土工･地業、躯体、仕上」の４種類、木造は「基礎、土工、屋根、金属製建具、内外装」の５種類となります。</t>
    <rPh sb="4" eb="7">
      <t>ヒモクゾウ</t>
    </rPh>
    <rPh sb="9" eb="11">
      <t>カセツ</t>
    </rPh>
    <rPh sb="12" eb="14">
      <t>ドコウ</t>
    </rPh>
    <rPh sb="15" eb="17">
      <t>チギョウ</t>
    </rPh>
    <rPh sb="18" eb="20">
      <t>クタイ</t>
    </rPh>
    <rPh sb="21" eb="23">
      <t>シア</t>
    </rPh>
    <rPh sb="26" eb="28">
      <t>シュルイ</t>
    </rPh>
    <rPh sb="29" eb="31">
      <t>モクゾウ</t>
    </rPh>
    <rPh sb="33" eb="35">
      <t>キソ</t>
    </rPh>
    <rPh sb="36" eb="38">
      <t>ドコウ</t>
    </rPh>
    <rPh sb="39" eb="41">
      <t>ヤネ</t>
    </rPh>
    <rPh sb="42" eb="45">
      <t>キンゾクセイ</t>
    </rPh>
    <rPh sb="45" eb="47">
      <t>タテグ</t>
    </rPh>
    <rPh sb="48" eb="51">
      <t>ナイガイソウ</t>
    </rPh>
    <rPh sb="54" eb="56">
      <t>シュルイ</t>
    </rPh>
    <phoneticPr fontId="2"/>
  </si>
  <si>
    <t>※2； 非木造は「電気、衛生、空調」の３種類、木造は「電気、衛生」の２種類となります。</t>
    <rPh sb="4" eb="7">
      <t>ヒモクゾウ</t>
    </rPh>
    <rPh sb="9" eb="11">
      <t>デンキ</t>
    </rPh>
    <rPh sb="12" eb="14">
      <t>エイセイ</t>
    </rPh>
    <rPh sb="15" eb="17">
      <t>クウチョウ</t>
    </rPh>
    <rPh sb="20" eb="22">
      <t>シュルイ</t>
    </rPh>
    <rPh sb="22" eb="24">
      <t>モクゾウ</t>
    </rPh>
    <rPh sb="26" eb="28">
      <t>デンキ</t>
    </rPh>
    <rPh sb="29" eb="31">
      <t>エイセイ</t>
    </rPh>
    <rPh sb="35" eb="37">
      <t>シュルイ</t>
    </rPh>
    <phoneticPr fontId="2"/>
  </si>
  <si>
    <t>※5； チェックいただいた場合のみ、見積書を提示いたします。</t>
    <rPh sb="13" eb="15">
      <t>バアイ</t>
    </rPh>
    <rPh sb="18" eb="21">
      <t>ミツモリショ</t>
    </rPh>
    <rPh sb="22" eb="24">
      <t>テイジ</t>
    </rPh>
    <phoneticPr fontId="2"/>
  </si>
  <si>
    <t>（部署が異なる場合は、チェックを入れずにご利用部署名を枠内にご記入ください。）</t>
    <rPh sb="1" eb="3">
      <t>ブショ</t>
    </rPh>
    <rPh sb="4" eb="5">
      <t>コト</t>
    </rPh>
    <rPh sb="7" eb="9">
      <t>バアイ</t>
    </rPh>
    <rPh sb="16" eb="17">
      <t>イ</t>
    </rPh>
    <rPh sb="21" eb="26">
      <t>リヨウブショメイ</t>
    </rPh>
    <rPh sb="27" eb="29">
      <t>ワクナイ</t>
    </rPh>
    <rPh sb="31" eb="33">
      <t>キニュウ</t>
    </rPh>
    <phoneticPr fontId="2"/>
  </si>
  <si>
    <r>
      <t>（確認1</t>
    </r>
    <r>
      <rPr>
        <b/>
        <sz val="11"/>
        <rFont val="Yu Gothic"/>
        <family val="3"/>
        <charset val="128"/>
        <scheme val="minor"/>
      </rPr>
      <t xml:space="preserve">）
</t>
    </r>
    <r>
      <rPr>
        <sz val="11"/>
        <rFont val="Yu Gothic"/>
        <family val="3"/>
        <charset val="128"/>
        <scheme val="minor"/>
      </rPr>
      <t>部署の一致不一致</t>
    </r>
    <rPh sb="1" eb="3">
      <t>カクニン</t>
    </rPh>
    <rPh sb="6" eb="8">
      <t>ブショ</t>
    </rPh>
    <rPh sb="9" eb="11">
      <t>イッチ</t>
    </rPh>
    <rPh sb="11" eb="14">
      <t>フイッチ</t>
    </rPh>
    <phoneticPr fontId="29"/>
  </si>
  <si>
    <r>
      <t>（確認2</t>
    </r>
    <r>
      <rPr>
        <b/>
        <sz val="11"/>
        <rFont val="Yu Gothic"/>
        <family val="3"/>
        <charset val="128"/>
        <scheme val="minor"/>
      </rPr>
      <t>）
利用部署名</t>
    </r>
    <rPh sb="1" eb="3">
      <t>カクニン</t>
    </rPh>
    <rPh sb="6" eb="8">
      <t>リヨウ</t>
    </rPh>
    <rPh sb="8" eb="10">
      <t>ブショ</t>
    </rPh>
    <rPh sb="10" eb="11">
      <t>メイ</t>
    </rPh>
    <phoneticPr fontId="29"/>
  </si>
  <si>
    <t>担当者フリガナ</t>
    <rPh sb="0" eb="3">
      <t>タントウシャ</t>
    </rPh>
    <phoneticPr fontId="29"/>
  </si>
  <si>
    <t>その他；主要10都市以外はAE～BO列☟</t>
    <rPh sb="2" eb="3">
      <t>タ</t>
    </rPh>
    <rPh sb="4" eb="6">
      <t>シュヨウ</t>
    </rPh>
    <rPh sb="8" eb="10">
      <t>トシ</t>
    </rPh>
    <rPh sb="10" eb="12">
      <t>イガイ</t>
    </rPh>
    <rPh sb="18" eb="19">
      <t>レツ</t>
    </rPh>
    <phoneticPr fontId="29"/>
  </si>
  <si>
    <t>都道府県名</t>
    <rPh sb="0" eb="5">
      <t>トドウフケンメイ</t>
    </rPh>
    <phoneticPr fontId="2"/>
  </si>
  <si>
    <t>No.</t>
    <phoneticPr fontId="2"/>
  </si>
  <si>
    <t>見積依頼･購入予定部署と指数データの利用部署は同一です</t>
    <rPh sb="0" eb="2">
      <t>ミツモ</t>
    </rPh>
    <rPh sb="2" eb="4">
      <t>イライ</t>
    </rPh>
    <rPh sb="5" eb="7">
      <t>コウニュウ</t>
    </rPh>
    <rPh sb="7" eb="9">
      <t>ヨテイ</t>
    </rPh>
    <rPh sb="9" eb="11">
      <t>ブショ</t>
    </rPh>
    <rPh sb="12" eb="14">
      <t>シスウ</t>
    </rPh>
    <rPh sb="18" eb="20">
      <t>リヨウ</t>
    </rPh>
    <rPh sb="20" eb="22">
      <t>ブショ</t>
    </rPh>
    <rPh sb="23" eb="25">
      <t>ドウイツ</t>
    </rPh>
    <phoneticPr fontId="2"/>
  </si>
  <si>
    <t>（10）見積書・納品書・請求書は押印省略式のPDFファイルをメール添付いたします。</t>
    <rPh sb="4" eb="7">
      <t>ミツモリショ</t>
    </rPh>
    <rPh sb="20" eb="21">
      <t>シキ</t>
    </rPh>
    <phoneticPr fontId="2"/>
  </si>
  <si>
    <t>（９）見積書・納品書・請求書の様式 と 宛名 についてお知らせください。</t>
    <rPh sb="3" eb="5">
      <t>ミツモリ</t>
    </rPh>
    <rPh sb="5" eb="6">
      <t>ショ</t>
    </rPh>
    <rPh sb="7" eb="9">
      <t>ノウヒン</t>
    </rPh>
    <rPh sb="9" eb="10">
      <t>ショ</t>
    </rPh>
    <rPh sb="11" eb="13">
      <t>セイキュウ</t>
    </rPh>
    <rPh sb="15" eb="17">
      <t>ヨウシキ</t>
    </rPh>
    <rPh sb="20" eb="22">
      <t>アテナ</t>
    </rPh>
    <rPh sb="28" eb="29">
      <t>シ</t>
    </rPh>
    <phoneticPr fontId="2"/>
  </si>
  <si>
    <r>
      <rPr>
        <b/>
        <sz val="10"/>
        <color theme="1"/>
        <rFont val="Yu Gothic"/>
        <family val="3"/>
        <charset val="128"/>
        <scheme val="minor"/>
      </rPr>
      <t xml:space="preserve"> 宛名をご指定ください。</t>
    </r>
    <r>
      <rPr>
        <sz val="9"/>
        <color theme="1"/>
        <rFont val="Yu Gothic"/>
        <family val="3"/>
        <charset val="128"/>
        <scheme val="minor"/>
      </rPr>
      <t>（</t>
    </r>
    <r>
      <rPr>
        <u/>
        <sz val="9"/>
        <rFont val="Yu Gothic"/>
        <family val="3"/>
        <charset val="128"/>
        <scheme val="minor"/>
      </rPr>
      <t>様式</t>
    </r>
    <r>
      <rPr>
        <u/>
        <sz val="9"/>
        <color theme="1"/>
        <rFont val="Yu Gothic"/>
        <family val="3"/>
        <charset val="128"/>
        <scheme val="minor"/>
      </rPr>
      <t>の指定の有無に関わらず</t>
    </r>
    <r>
      <rPr>
        <sz val="9"/>
        <color theme="1"/>
        <rFont val="Yu Gothic"/>
        <family val="3"/>
        <charset val="128"/>
        <scheme val="minor"/>
      </rPr>
      <t>、下記枠内にご記入ください。）</t>
    </r>
    <rPh sb="1" eb="3">
      <t>アテナ</t>
    </rPh>
    <rPh sb="5" eb="7">
      <t>シテイ</t>
    </rPh>
    <rPh sb="13" eb="15">
      <t>ヨウシキ</t>
    </rPh>
    <rPh sb="16" eb="18">
      <t>シテイ</t>
    </rPh>
    <rPh sb="19" eb="21">
      <t>ウム</t>
    </rPh>
    <rPh sb="22" eb="23">
      <t>カカ</t>
    </rPh>
    <rPh sb="27" eb="29">
      <t>カキ</t>
    </rPh>
    <rPh sb="29" eb="30">
      <t>ワク</t>
    </rPh>
    <rPh sb="30" eb="31">
      <t>ナイ</t>
    </rPh>
    <rPh sb="33" eb="35">
      <t>キニュウ</t>
    </rPh>
    <phoneticPr fontId="2"/>
  </si>
  <si>
    <r>
      <rPr>
        <sz val="10"/>
        <color theme="1"/>
        <rFont val="Yu Gothic"/>
        <family val="3"/>
        <charset val="128"/>
        <scheme val="minor"/>
      </rPr>
      <t>指定様式などの希望あり</t>
    </r>
    <r>
      <rPr>
        <sz val="9"/>
        <color theme="1"/>
        <rFont val="Yu Gothic"/>
        <family val="3"/>
        <charset val="128"/>
        <scheme val="minor"/>
      </rPr>
      <t>（指定様式、ご希望について下記枠内にご記入ください。）　</t>
    </r>
    <r>
      <rPr>
        <b/>
        <sz val="10"/>
        <color theme="1"/>
        <rFont val="Yu Gothic"/>
        <family val="3"/>
        <charset val="128"/>
        <scheme val="minor"/>
      </rPr>
      <t>≪追加オプション≫</t>
    </r>
    <rPh sb="0" eb="2">
      <t>シテイ</t>
    </rPh>
    <rPh sb="2" eb="4">
      <t>ヨウシキ</t>
    </rPh>
    <rPh sb="7" eb="9">
      <t>キボウ</t>
    </rPh>
    <rPh sb="12" eb="14">
      <t>シテイ</t>
    </rPh>
    <rPh sb="14" eb="16">
      <t>ヨウシキ</t>
    </rPh>
    <rPh sb="18" eb="20">
      <t>キボウ</t>
    </rPh>
    <rPh sb="24" eb="26">
      <t>カキ</t>
    </rPh>
    <rPh sb="26" eb="28">
      <t>ワクナイ</t>
    </rPh>
    <rPh sb="30" eb="32">
      <t>キニュウ</t>
    </rPh>
    <phoneticPr fontId="2"/>
  </si>
  <si>
    <r>
      <rPr>
        <sz val="10"/>
        <color theme="1"/>
        <rFont val="Yu Gothic"/>
        <family val="3"/>
        <charset val="128"/>
        <scheme val="minor"/>
      </rPr>
      <t>当会様式で可</t>
    </r>
    <r>
      <rPr>
        <sz val="9"/>
        <color theme="1"/>
        <rFont val="Yu Gothic"/>
        <family val="3"/>
        <charset val="128"/>
        <scheme val="minor"/>
      </rPr>
      <t>（所属･責任者･担当者･TEL･E-mailを記載した押印省略式PDFファイルを</t>
    </r>
    <r>
      <rPr>
        <sz val="9"/>
        <rFont val="Yu Gothic"/>
        <family val="3"/>
        <charset val="128"/>
        <scheme val="minor"/>
      </rPr>
      <t>作成</t>
    </r>
    <r>
      <rPr>
        <sz val="9"/>
        <color theme="1"/>
        <rFont val="Yu Gothic"/>
        <family val="3"/>
        <charset val="128"/>
        <scheme val="minor"/>
      </rPr>
      <t>いたします。）</t>
    </r>
    <rPh sb="0" eb="2">
      <t>トウカイ</t>
    </rPh>
    <rPh sb="2" eb="4">
      <t>ヨウシキ</t>
    </rPh>
    <rPh sb="5" eb="6">
      <t>カ</t>
    </rPh>
    <rPh sb="7" eb="9">
      <t>ショゾク</t>
    </rPh>
    <rPh sb="10" eb="13">
      <t>セキニンシャ</t>
    </rPh>
    <rPh sb="14" eb="17">
      <t>タントウシャ</t>
    </rPh>
    <rPh sb="29" eb="31">
      <t>キサイ</t>
    </rPh>
    <rPh sb="33" eb="35">
      <t>オウイン</t>
    </rPh>
    <rPh sb="35" eb="37">
      <t>ショウリャク</t>
    </rPh>
    <rPh sb="37" eb="38">
      <t>シキ</t>
    </rPh>
    <rPh sb="46" eb="48">
      <t>サクセイ</t>
    </rPh>
    <phoneticPr fontId="2"/>
  </si>
  <si>
    <t>※4； 所属･責任者･担当者･TEL･E-mailの記載あり。当会様式以外のご希望は上記 (９)で「指定様式などの希望あり」を選択してください。</t>
    <rPh sb="31" eb="33">
      <t>トウカイ</t>
    </rPh>
    <rPh sb="33" eb="35">
      <t>ヨウシキ</t>
    </rPh>
    <rPh sb="35" eb="37">
      <t>イガイ</t>
    </rPh>
    <rPh sb="39" eb="41">
      <t>キボウ</t>
    </rPh>
    <rPh sb="52" eb="54">
      <t>ヨウシキ</t>
    </rPh>
    <rPh sb="57" eb="59">
      <t>キボウ</t>
    </rPh>
    <phoneticPr fontId="2"/>
  </si>
  <si>
    <r>
      <rPr>
        <sz val="10"/>
        <color theme="1"/>
        <rFont val="Yu Gothic"/>
        <family val="3"/>
        <charset val="128"/>
        <scheme val="minor"/>
      </rPr>
      <t>見積書･納品書･請求書は押印省略式のPDFファイル</t>
    </r>
    <r>
      <rPr>
        <sz val="8"/>
        <color theme="1"/>
        <rFont val="Yu Gothic"/>
        <family val="3"/>
        <charset val="128"/>
        <scheme val="minor"/>
      </rPr>
      <t>（※4）</t>
    </r>
    <r>
      <rPr>
        <sz val="10"/>
        <color theme="1"/>
        <rFont val="Yu Gothic"/>
        <family val="3"/>
        <charset val="128"/>
        <scheme val="minor"/>
      </rPr>
      <t>のメール添付による送付で問題ありません</t>
    </r>
    <rPh sb="0" eb="3">
      <t>ミツモリショ</t>
    </rPh>
    <rPh sb="4" eb="7">
      <t>ノウヒンショ</t>
    </rPh>
    <rPh sb="8" eb="11">
      <t>セイキュウショ</t>
    </rPh>
    <rPh sb="12" eb="14">
      <t>オウイン</t>
    </rPh>
    <rPh sb="14" eb="16">
      <t>ショウリャク</t>
    </rPh>
    <rPh sb="16" eb="17">
      <t>シキ</t>
    </rPh>
    <rPh sb="33" eb="35">
      <t>テンプ</t>
    </rPh>
    <rPh sb="38" eb="40">
      <t>ソウフ</t>
    </rPh>
    <rPh sb="41" eb="43">
      <t>モンダイ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</si>
</sst>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&quot;年&quot;m&quot;月&quot;d&quot;日&quot;;@"/>
    <numFmt numFmtId="177" formatCode="yyyy&quot;年&quot;m&quot;月&quot;;@"/>
    <numFmt numFmtId="178" formatCode="#,##0_);[Red]\(#,##0\)"/>
    <numFmt numFmtId="179" formatCode="[&lt;=999]000;[&lt;=9999]000\-00;000\-0000"/>
    <numFmt numFmtId="180" formatCode="yyyy/mm"/>
    <numFmt numFmtId="181" formatCode="\-#"/>
    <numFmt numFmtId="182" formatCode="0_ ;[Red]\-0\ "/>
  </numFmts>
  <fonts count="6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4"/>
      <color theme="0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7"/>
      <color theme="1"/>
      <name val="Yu Gothic"/>
      <family val="2"/>
      <scheme val="minor"/>
    </font>
    <font>
      <sz val="7"/>
      <color theme="1"/>
      <name val="Yu Gothic"/>
      <family val="3"/>
      <charset val="128"/>
      <scheme val="minor"/>
    </font>
    <font>
      <sz val="1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8"/>
      <color theme="1"/>
      <name val="Yu Gothic"/>
      <family val="2"/>
      <scheme val="minor"/>
    </font>
    <font>
      <sz val="9"/>
      <color rgb="FF000000"/>
      <name val="Meiryo UI"/>
      <family val="3"/>
      <charset val="128"/>
    </font>
    <font>
      <b/>
      <sz val="10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name val="Yu Gothic"/>
      <family val="3"/>
      <charset val="128"/>
      <scheme val="minor"/>
    </font>
    <font>
      <u/>
      <sz val="9"/>
      <color theme="1"/>
      <name val="Yu Gothic"/>
      <family val="3"/>
      <charset val="128"/>
      <scheme val="minor"/>
    </font>
    <font>
      <b/>
      <sz val="10"/>
      <color rgb="FFFF0000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1"/>
      <color rgb="FF0000FF"/>
      <name val="Yu Gothic"/>
      <family val="2"/>
      <scheme val="minor"/>
    </font>
    <font>
      <sz val="11"/>
      <color theme="1"/>
      <name val="Segoe UI Symbol"/>
      <family val="2"/>
    </font>
    <font>
      <b/>
      <sz val="15"/>
      <color theme="0"/>
      <name val="Yu Gothic"/>
      <family val="3"/>
      <charset val="128"/>
      <scheme val="minor"/>
    </font>
    <font>
      <b/>
      <vertAlign val="superscript"/>
      <sz val="15"/>
      <color theme="0"/>
      <name val="Segoe UI Symbol"/>
      <family val="2"/>
    </font>
    <font>
      <sz val="6"/>
      <name val="Yu Gothic"/>
      <family val="2"/>
      <charset val="128"/>
      <scheme val="minor"/>
    </font>
    <font>
      <sz val="11"/>
      <color rgb="FF0000FF"/>
      <name val="Yu Gothic"/>
      <family val="2"/>
      <charset val="128"/>
      <scheme val="minor"/>
    </font>
    <font>
      <sz val="11"/>
      <color rgb="FF0000FF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u/>
      <sz val="9"/>
      <name val="Yu Gothic"/>
      <family val="3"/>
      <charset val="128"/>
      <scheme val="minor"/>
    </font>
    <font>
      <sz val="9"/>
      <color theme="1"/>
      <name val="Yu Gothic"/>
      <family val="2"/>
      <charset val="128"/>
      <scheme val="minor"/>
    </font>
    <font>
      <sz val="8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6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4"/>
      <color theme="1"/>
      <name val="Yu Gothic"/>
      <family val="3"/>
      <charset val="128"/>
      <scheme val="minor"/>
    </font>
    <font>
      <sz val="5"/>
      <color theme="1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  <font>
      <sz val="11.5"/>
      <color theme="1"/>
      <name val="Yu Gothic"/>
      <family val="3"/>
      <charset val="128"/>
      <scheme val="minor"/>
    </font>
    <font>
      <sz val="11.5"/>
      <name val="Yu Gothic"/>
      <family val="3"/>
      <charset val="128"/>
      <scheme val="minor"/>
    </font>
    <font>
      <b/>
      <sz val="24"/>
      <color theme="1"/>
      <name val="ＭＳ Ｐゴシック"/>
      <family val="2"/>
      <charset val="128"/>
    </font>
    <font>
      <b/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  <font>
      <b/>
      <sz val="7"/>
      <color rgb="FFFF0000"/>
      <name val="Yu Gothic"/>
      <family val="3"/>
      <charset val="128"/>
      <scheme val="minor"/>
    </font>
    <font>
      <sz val="14"/>
      <color rgb="FFFF0000"/>
      <name val="Segoe UI Symbol"/>
      <family val="2"/>
    </font>
    <font>
      <sz val="10"/>
      <color theme="1"/>
      <name val="Yu Gothic"/>
      <family val="2"/>
      <charset val="128"/>
      <scheme val="minor"/>
    </font>
    <font>
      <sz val="14"/>
      <color theme="1"/>
      <name val="Yu Gothic"/>
      <family val="2"/>
      <scheme val="minor"/>
    </font>
    <font>
      <b/>
      <sz val="11"/>
      <color theme="1"/>
      <name val="ＭＳ Ｐゴシック"/>
      <family val="2"/>
      <charset val="128"/>
    </font>
    <font>
      <b/>
      <sz val="11"/>
      <color rgb="FF0000FF"/>
      <name val="Yu Gothic"/>
      <family val="3"/>
      <charset val="128"/>
      <scheme val="minor"/>
    </font>
    <font>
      <b/>
      <sz val="16"/>
      <color rgb="FFEFF6FB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</font>
    <font>
      <sz val="8"/>
      <color rgb="FFFF0000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  <font>
      <b/>
      <sz val="6"/>
      <color rgb="FFEFF6FB"/>
      <name val="Yu Gothic"/>
      <family val="3"/>
      <charset val="128"/>
      <scheme val="minor"/>
    </font>
    <font>
      <b/>
      <sz val="10"/>
      <color rgb="FFEFF6FB"/>
      <name val="Yu Gothic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auto="1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auto="1"/>
      </bottom>
      <diagonal/>
    </border>
    <border>
      <left style="double">
        <color indexed="64"/>
      </left>
      <right/>
      <top/>
      <bottom style="medium">
        <color auto="1"/>
      </bottom>
      <diagonal/>
    </border>
    <border>
      <left style="double">
        <color indexed="64"/>
      </left>
      <right style="double">
        <color indexed="64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auto="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medium">
        <color auto="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74">
    <xf numFmtId="0" fontId="0" fillId="0" borderId="0" xfId="0"/>
    <xf numFmtId="0" fontId="0" fillId="7" borderId="0" xfId="0" applyFill="1" applyProtection="1"/>
    <xf numFmtId="0" fontId="0" fillId="2" borderId="0" xfId="0" applyFill="1" applyProtection="1"/>
    <xf numFmtId="0" fontId="0" fillId="0" borderId="0" xfId="0" applyProtection="1"/>
    <xf numFmtId="0" fontId="7" fillId="7" borderId="0" xfId="0" applyFont="1" applyFill="1" applyProtection="1"/>
    <xf numFmtId="0" fontId="15" fillId="4" borderId="6" xfId="0" applyFont="1" applyFill="1" applyBorder="1" applyAlignment="1" applyProtection="1">
      <alignment horizontal="center" vertical="center" wrapText="1"/>
    </xf>
    <xf numFmtId="0" fontId="12" fillId="6" borderId="0" xfId="0" applyFont="1" applyFill="1" applyProtection="1"/>
    <xf numFmtId="0" fontId="0" fillId="6" borderId="0" xfId="0" applyFill="1" applyProtection="1"/>
    <xf numFmtId="0" fontId="0" fillId="7" borderId="0" xfId="0" applyFill="1" applyAlignment="1" applyProtection="1">
      <alignment vertical="center"/>
    </xf>
    <xf numFmtId="0" fontId="11" fillId="7" borderId="0" xfId="0" applyFont="1" applyFill="1" applyAlignment="1" applyProtection="1"/>
    <xf numFmtId="0" fontId="0" fillId="7" borderId="0" xfId="0" applyFill="1" applyAlignment="1" applyProtection="1"/>
    <xf numFmtId="0" fontId="0" fillId="0" borderId="0" xfId="0" applyAlignment="1" applyProtection="1">
      <alignment vertical="center"/>
    </xf>
    <xf numFmtId="0" fontId="12" fillId="7" borderId="0" xfId="0" applyFont="1" applyFill="1" applyAlignment="1" applyProtection="1">
      <alignment vertical="top"/>
    </xf>
    <xf numFmtId="0" fontId="11" fillId="7" borderId="0" xfId="0" applyFont="1" applyFill="1" applyProtection="1"/>
    <xf numFmtId="0" fontId="11" fillId="7" borderId="0" xfId="0" applyFont="1" applyFill="1" applyAlignment="1" applyProtection="1">
      <alignment horizontal="right"/>
    </xf>
    <xf numFmtId="0" fontId="15" fillId="7" borderId="0" xfId="0" applyFont="1" applyFill="1" applyProtection="1"/>
    <xf numFmtId="0" fontId="10" fillId="7" borderId="0" xfId="0" applyFont="1" applyFill="1" applyProtection="1"/>
    <xf numFmtId="0" fontId="17" fillId="7" borderId="0" xfId="0" applyFont="1" applyFill="1" applyAlignment="1" applyProtection="1">
      <alignment vertical="center"/>
    </xf>
    <xf numFmtId="0" fontId="16" fillId="7" borderId="0" xfId="0" applyFont="1" applyFill="1" applyAlignment="1" applyProtection="1">
      <alignment vertical="center"/>
    </xf>
    <xf numFmtId="0" fontId="9" fillId="7" borderId="0" xfId="0" applyFont="1" applyFill="1" applyAlignment="1" applyProtection="1">
      <alignment vertical="center"/>
    </xf>
    <xf numFmtId="0" fontId="9" fillId="7" borderId="0" xfId="0" applyFont="1" applyFill="1" applyAlignment="1" applyProtection="1">
      <alignment horizontal="left" vertical="center"/>
    </xf>
    <xf numFmtId="49" fontId="11" fillId="7" borderId="0" xfId="0" quotePrefix="1" applyNumberFormat="1" applyFont="1" applyFill="1" applyAlignment="1" applyProtection="1">
      <alignment horizontal="right"/>
    </xf>
    <xf numFmtId="0" fontId="0" fillId="7" borderId="0" xfId="0" applyFill="1" applyAlignment="1" applyProtection="1">
      <alignment horizontal="center" vertical="center"/>
    </xf>
    <xf numFmtId="178" fontId="10" fillId="7" borderId="0" xfId="0" applyNumberFormat="1" applyFont="1" applyFill="1" applyAlignment="1" applyProtection="1">
      <alignment horizontal="left"/>
    </xf>
    <xf numFmtId="49" fontId="15" fillId="7" borderId="0" xfId="0" quotePrefix="1" applyNumberFormat="1" applyFont="1" applyFill="1" applyAlignment="1" applyProtection="1">
      <alignment horizontal="right"/>
    </xf>
    <xf numFmtId="49" fontId="10" fillId="7" borderId="0" xfId="0" quotePrefix="1" applyNumberFormat="1" applyFont="1" applyFill="1" applyAlignment="1" applyProtection="1">
      <alignment horizontal="left"/>
    </xf>
    <xf numFmtId="0" fontId="12" fillId="7" borderId="0" xfId="0" applyFont="1" applyFill="1" applyProtection="1"/>
    <xf numFmtId="49" fontId="15" fillId="7" borderId="0" xfId="0" quotePrefix="1" applyNumberFormat="1" applyFont="1" applyFill="1" applyAlignment="1" applyProtection="1">
      <alignment horizontal="left"/>
    </xf>
    <xf numFmtId="0" fontId="24" fillId="6" borderId="0" xfId="0" applyFont="1" applyFill="1" applyProtection="1"/>
    <xf numFmtId="0" fontId="23" fillId="7" borderId="0" xfId="0" applyFont="1" applyFill="1" applyProtection="1"/>
    <xf numFmtId="0" fontId="16" fillId="7" borderId="0" xfId="0" applyFont="1" applyFill="1" applyAlignment="1" applyProtection="1">
      <alignment horizontal="right"/>
    </xf>
    <xf numFmtId="0" fontId="15" fillId="4" borderId="8" xfId="0" applyFont="1" applyFill="1" applyBorder="1" applyAlignment="1" applyProtection="1">
      <alignment horizontal="center" vertical="center" wrapText="1"/>
    </xf>
    <xf numFmtId="0" fontId="8" fillId="4" borderId="0" xfId="0" applyFont="1" applyFill="1" applyAlignment="1" applyProtection="1">
      <alignment vertical="top"/>
    </xf>
    <xf numFmtId="0" fontId="8" fillId="4" borderId="0" xfId="0" applyFont="1" applyFill="1" applyProtection="1"/>
    <xf numFmtId="179" fontId="11" fillId="4" borderId="19" xfId="0" applyNumberFormat="1" applyFont="1" applyFill="1" applyBorder="1" applyAlignment="1" applyProtection="1">
      <alignment horizontal="center" vertical="center"/>
    </xf>
    <xf numFmtId="0" fontId="12" fillId="7" borderId="0" xfId="0" applyFont="1" applyFill="1" applyAlignment="1" applyProtection="1"/>
    <xf numFmtId="0" fontId="0" fillId="0" borderId="0" xfId="0" applyAlignment="1" applyProtection="1"/>
    <xf numFmtId="0" fontId="6" fillId="4" borderId="28" xfId="0" applyFont="1" applyFill="1" applyBorder="1" applyAlignment="1" applyProtection="1">
      <alignment horizontal="left"/>
    </xf>
    <xf numFmtId="0" fontId="13" fillId="7" borderId="0" xfId="0" applyFont="1" applyFill="1" applyAlignment="1" applyProtection="1"/>
    <xf numFmtId="0" fontId="13" fillId="7" borderId="0" xfId="0" applyNumberFormat="1" applyFont="1" applyFill="1" applyAlignment="1" applyProtection="1"/>
    <xf numFmtId="0" fontId="19" fillId="7" borderId="0" xfId="0" applyFont="1" applyFill="1" applyAlignment="1" applyProtection="1">
      <alignment horizontal="left" shrinkToFit="1"/>
    </xf>
    <xf numFmtId="0" fontId="19" fillId="7" borderId="0" xfId="0" applyFont="1" applyFill="1" applyAlignment="1" applyProtection="1">
      <alignment vertical="center"/>
    </xf>
    <xf numFmtId="0" fontId="0" fillId="0" borderId="0" xfId="0" applyFill="1" applyProtection="1"/>
    <xf numFmtId="0" fontId="0" fillId="0" borderId="0" xfId="0" applyFill="1" applyAlignment="1" applyProtection="1">
      <alignment vertical="center"/>
    </xf>
    <xf numFmtId="0" fontId="0" fillId="7" borderId="0" xfId="0" applyFill="1" applyAlignment="1" applyProtection="1">
      <alignment vertical="top"/>
    </xf>
    <xf numFmtId="0" fontId="16" fillId="7" borderId="0" xfId="0" applyFont="1" applyFill="1" applyAlignment="1" applyProtection="1">
      <alignment horizontal="right" vertical="top"/>
    </xf>
    <xf numFmtId="0" fontId="53" fillId="7" borderId="27" xfId="0" applyFont="1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7" borderId="0" xfId="0" applyFill="1" applyProtection="1"/>
    <xf numFmtId="0" fontId="0" fillId="0" borderId="0" xfId="0" applyBorder="1" applyAlignment="1" applyProtection="1">
      <alignment horizontal="center" vertical="center" shrinkToFit="1"/>
    </xf>
    <xf numFmtId="0" fontId="0" fillId="0" borderId="0" xfId="0" applyFill="1" applyBorder="1" applyProtection="1"/>
    <xf numFmtId="14" fontId="0" fillId="6" borderId="15" xfId="0" applyNumberFormat="1" applyFill="1" applyBorder="1" applyAlignment="1" applyProtection="1">
      <alignment vertical="center"/>
    </xf>
    <xf numFmtId="0" fontId="0" fillId="6" borderId="17" xfId="0" applyFill="1" applyBorder="1" applyAlignment="1" applyProtection="1">
      <alignment vertical="center" wrapText="1"/>
    </xf>
    <xf numFmtId="0" fontId="0" fillId="6" borderId="17" xfId="0" applyFill="1" applyBorder="1" applyAlignment="1" applyProtection="1">
      <alignment vertical="center" shrinkToFit="1"/>
    </xf>
    <xf numFmtId="0" fontId="0" fillId="6" borderId="17" xfId="0" applyFill="1" applyBorder="1" applyAlignment="1" applyProtection="1">
      <alignment horizontal="center" vertical="center" shrinkToFit="1"/>
    </xf>
    <xf numFmtId="0" fontId="0" fillId="6" borderId="58" xfId="0" applyFill="1" applyBorder="1" applyAlignment="1" applyProtection="1">
      <alignment vertical="center" shrinkToFit="1"/>
    </xf>
    <xf numFmtId="177" fontId="12" fillId="6" borderId="50" xfId="0" applyNumberFormat="1" applyFont="1" applyFill="1" applyBorder="1" applyProtection="1"/>
    <xf numFmtId="177" fontId="12" fillId="6" borderId="18" xfId="0" applyNumberFormat="1" applyFont="1" applyFill="1" applyBorder="1" applyProtection="1"/>
    <xf numFmtId="177" fontId="12" fillId="6" borderId="17" xfId="0" applyNumberFormat="1" applyFont="1" applyFill="1" applyBorder="1" applyProtection="1"/>
    <xf numFmtId="177" fontId="12" fillId="6" borderId="16" xfId="0" applyNumberFormat="1" applyFont="1" applyFill="1" applyBorder="1" applyProtection="1"/>
    <xf numFmtId="0" fontId="0" fillId="6" borderId="59" xfId="0" applyFill="1" applyBorder="1" applyAlignment="1" applyProtection="1">
      <alignment horizontal="center" vertical="center" shrinkToFit="1"/>
    </xf>
    <xf numFmtId="0" fontId="0" fillId="6" borderId="59" xfId="0" applyFill="1" applyBorder="1" applyAlignment="1" applyProtection="1">
      <alignment vertical="center" shrinkToFit="1"/>
    </xf>
    <xf numFmtId="49" fontId="0" fillId="6" borderId="60" xfId="0" applyNumberFormat="1" applyFill="1" applyBorder="1" applyAlignment="1" applyProtection="1">
      <alignment horizontal="center"/>
    </xf>
    <xf numFmtId="38" fontId="30" fillId="6" borderId="59" xfId="0" applyNumberFormat="1" applyFont="1" applyFill="1" applyBorder="1" applyAlignment="1" applyProtection="1">
      <alignment horizontal="center" wrapText="1"/>
    </xf>
    <xf numFmtId="177" fontId="10" fillId="6" borderId="50" xfId="0" applyNumberFormat="1" applyFont="1" applyFill="1" applyBorder="1" applyAlignment="1" applyProtection="1">
      <alignment horizontal="centerContinuous"/>
    </xf>
    <xf numFmtId="177" fontId="10" fillId="6" borderId="17" xfId="0" applyNumberFormat="1" applyFont="1" applyFill="1" applyBorder="1" applyAlignment="1" applyProtection="1">
      <alignment horizontal="centerContinuous"/>
    </xf>
    <xf numFmtId="177" fontId="10" fillId="6" borderId="16" xfId="0" applyNumberFormat="1" applyFont="1" applyFill="1" applyBorder="1" applyAlignment="1" applyProtection="1">
      <alignment horizontal="centerContinuous"/>
    </xf>
    <xf numFmtId="177" fontId="0" fillId="12" borderId="18" xfId="0" applyNumberFormat="1" applyFill="1" applyBorder="1" applyAlignment="1" applyProtection="1">
      <alignment horizontal="centerContinuous" wrapText="1"/>
    </xf>
    <xf numFmtId="177" fontId="0" fillId="12" borderId="17" xfId="0" applyNumberFormat="1" applyFill="1" applyBorder="1" applyAlignment="1" applyProtection="1">
      <alignment horizontal="centerContinuous"/>
    </xf>
    <xf numFmtId="0" fontId="30" fillId="12" borderId="16" xfId="0" applyFont="1" applyFill="1" applyBorder="1" applyAlignment="1" applyProtection="1">
      <alignment horizontal="centerContinuous" vertical="center"/>
    </xf>
    <xf numFmtId="177" fontId="0" fillId="6" borderId="18" xfId="0" applyNumberFormat="1" applyFill="1" applyBorder="1" applyAlignment="1" applyProtection="1">
      <alignment horizontal="centerContinuous"/>
    </xf>
    <xf numFmtId="177" fontId="0" fillId="6" borderId="17" xfId="0" applyNumberFormat="1" applyFill="1" applyBorder="1" applyAlignment="1" applyProtection="1">
      <alignment horizontal="centerContinuous"/>
    </xf>
    <xf numFmtId="177" fontId="0" fillId="6" borderId="16" xfId="0" applyNumberFormat="1" applyFill="1" applyBorder="1" applyAlignment="1" applyProtection="1">
      <alignment horizontal="centerContinuous"/>
    </xf>
    <xf numFmtId="0" fontId="30" fillId="6" borderId="17" xfId="0" applyFont="1" applyFill="1" applyBorder="1" applyAlignment="1" applyProtection="1">
      <alignment horizontal="center" vertical="center"/>
    </xf>
    <xf numFmtId="0" fontId="30" fillId="6" borderId="59" xfId="0" applyFont="1" applyFill="1" applyBorder="1" applyAlignment="1" applyProtection="1">
      <alignment horizontal="center" vertical="center"/>
    </xf>
    <xf numFmtId="0" fontId="30" fillId="6" borderId="50" xfId="0" applyFont="1" applyFill="1" applyBorder="1" applyAlignment="1" applyProtection="1">
      <alignment horizontal="center" vertical="center"/>
    </xf>
    <xf numFmtId="0" fontId="30" fillId="6" borderId="60" xfId="0" applyFont="1" applyFill="1" applyBorder="1" applyAlignment="1" applyProtection="1">
      <alignment horizontal="center" vertical="center"/>
    </xf>
    <xf numFmtId="0" fontId="30" fillId="6" borderId="17" xfId="0" applyFont="1" applyFill="1" applyBorder="1" applyAlignment="1" applyProtection="1">
      <alignment horizontal="center" vertical="center" wrapText="1"/>
    </xf>
    <xf numFmtId="0" fontId="8" fillId="6" borderId="59" xfId="0" applyFont="1" applyFill="1" applyBorder="1" applyAlignment="1" applyProtection="1">
      <alignment horizontal="center" vertical="center" wrapText="1" shrinkToFit="1"/>
    </xf>
    <xf numFmtId="14" fontId="12" fillId="6" borderId="17" xfId="0" applyNumberFormat="1" applyFont="1" applyFill="1" applyBorder="1" applyAlignment="1" applyProtection="1">
      <alignment horizontal="center" vertical="center" shrinkToFit="1"/>
    </xf>
    <xf numFmtId="0" fontId="8" fillId="15" borderId="17" xfId="0" applyFont="1" applyFill="1" applyBorder="1" applyAlignment="1" applyProtection="1">
      <alignment horizontal="center" vertical="center" wrapText="1" shrinkToFit="1"/>
    </xf>
    <xf numFmtId="0" fontId="34" fillId="6" borderId="17" xfId="0" applyFont="1" applyFill="1" applyBorder="1" applyAlignment="1" applyProtection="1">
      <alignment vertical="center" shrinkToFit="1"/>
    </xf>
    <xf numFmtId="0" fontId="35" fillId="6" borderId="6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48" fillId="6" borderId="9" xfId="0" applyFont="1" applyFill="1" applyBorder="1" applyAlignment="1" applyProtection="1">
      <alignment vertical="center" wrapText="1" shrinkToFit="1"/>
    </xf>
    <xf numFmtId="0" fontId="0" fillId="6" borderId="27" xfId="0" applyFill="1" applyBorder="1" applyAlignment="1" applyProtection="1">
      <alignment vertical="center" wrapText="1"/>
    </xf>
    <xf numFmtId="0" fontId="0" fillId="6" borderId="27" xfId="0" applyFill="1" applyBorder="1" applyAlignment="1" applyProtection="1">
      <alignment vertical="center" shrinkToFit="1"/>
    </xf>
    <xf numFmtId="0" fontId="0" fillId="6" borderId="27" xfId="0" applyFill="1" applyBorder="1" applyAlignment="1" applyProtection="1">
      <alignment horizontal="center" vertical="center" shrinkToFit="1"/>
    </xf>
    <xf numFmtId="0" fontId="0" fillId="6" borderId="37" xfId="0" applyFill="1" applyBorder="1" applyAlignment="1" applyProtection="1">
      <alignment vertical="center" shrinkToFit="1"/>
    </xf>
    <xf numFmtId="0" fontId="30" fillId="4" borderId="61" xfId="0" applyFont="1" applyFill="1" applyBorder="1" applyAlignment="1" applyProtection="1">
      <alignment horizontal="center" vertical="center"/>
    </xf>
    <xf numFmtId="0" fontId="0" fillId="6" borderId="62" xfId="0" applyFill="1" applyBorder="1" applyAlignment="1" applyProtection="1">
      <alignment horizontal="center" vertical="center"/>
    </xf>
    <xf numFmtId="0" fontId="0" fillId="6" borderId="63" xfId="0" applyFill="1" applyBorder="1" applyAlignment="1" applyProtection="1">
      <alignment horizontal="center" vertical="center"/>
    </xf>
    <xf numFmtId="0" fontId="52" fillId="6" borderId="57" xfId="0" applyFont="1" applyFill="1" applyBorder="1" applyAlignment="1" applyProtection="1">
      <alignment horizontal="right" vertical="center" indent="1"/>
    </xf>
    <xf numFmtId="0" fontId="0" fillId="6" borderId="64" xfId="0" applyFill="1" applyBorder="1" applyAlignment="1" applyProtection="1">
      <alignment horizontal="center" vertical="center" shrinkToFit="1"/>
    </xf>
    <xf numFmtId="0" fontId="30" fillId="4" borderId="65" xfId="0" applyFont="1" applyFill="1" applyBorder="1" applyAlignment="1" applyProtection="1">
      <alignment horizontal="center" vertical="center"/>
    </xf>
    <xf numFmtId="49" fontId="0" fillId="4" borderId="89" xfId="0" applyNumberFormat="1" applyFill="1" applyBorder="1" applyAlignment="1" applyProtection="1">
      <alignment horizontal="center" shrinkToFit="1"/>
    </xf>
    <xf numFmtId="49" fontId="0" fillId="4" borderId="53" xfId="0" applyNumberFormat="1" applyFill="1" applyBorder="1" applyAlignment="1" applyProtection="1">
      <alignment horizontal="center" shrinkToFit="1"/>
    </xf>
    <xf numFmtId="49" fontId="0" fillId="6" borderId="66" xfId="0" applyNumberFormat="1" applyFill="1" applyBorder="1" applyAlignment="1" applyProtection="1">
      <alignment horizontal="center"/>
    </xf>
    <xf numFmtId="38" fontId="30" fillId="6" borderId="27" xfId="0" applyNumberFormat="1" applyFont="1" applyFill="1" applyBorder="1" applyAlignment="1" applyProtection="1">
      <alignment horizontal="center" wrapText="1"/>
    </xf>
    <xf numFmtId="38" fontId="30" fillId="6" borderId="64" xfId="0" applyNumberFormat="1" applyFont="1" applyFill="1" applyBorder="1" applyAlignment="1" applyProtection="1">
      <alignment horizontal="center" wrapText="1"/>
    </xf>
    <xf numFmtId="177" fontId="0" fillId="6" borderId="76" xfId="0" applyNumberFormat="1" applyFill="1" applyBorder="1" applyAlignment="1" applyProtection="1">
      <alignment vertical="center"/>
    </xf>
    <xf numFmtId="177" fontId="0" fillId="6" borderId="77" xfId="0" applyNumberFormat="1" applyFill="1" applyBorder="1" applyAlignment="1" applyProtection="1">
      <alignment vertical="center"/>
    </xf>
    <xf numFmtId="0" fontId="30" fillId="4" borderId="77" xfId="0" applyFont="1" applyFill="1" applyBorder="1" applyAlignment="1" applyProtection="1">
      <alignment horizontal="center" vertical="center"/>
    </xf>
    <xf numFmtId="177" fontId="0" fillId="6" borderId="78" xfId="0" applyNumberFormat="1" applyFill="1" applyBorder="1" applyAlignment="1" applyProtection="1">
      <alignment vertical="center"/>
    </xf>
    <xf numFmtId="0" fontId="30" fillId="6" borderId="65" xfId="0" applyFont="1" applyFill="1" applyBorder="1" applyAlignment="1" applyProtection="1">
      <alignment horizontal="center" vertical="center"/>
    </xf>
    <xf numFmtId="0" fontId="30" fillId="6" borderId="66" xfId="0" applyFont="1" applyFill="1" applyBorder="1" applyAlignment="1" applyProtection="1">
      <alignment horizontal="center" vertical="center"/>
    </xf>
    <xf numFmtId="0" fontId="30" fillId="6" borderId="27" xfId="0" applyFont="1" applyFill="1" applyBorder="1" applyAlignment="1" applyProtection="1">
      <alignment horizontal="center" vertical="center"/>
    </xf>
    <xf numFmtId="0" fontId="30" fillId="6" borderId="27" xfId="0" applyFont="1" applyFill="1" applyBorder="1" applyAlignment="1" applyProtection="1">
      <alignment horizontal="center" vertical="center" wrapText="1"/>
    </xf>
    <xf numFmtId="0" fontId="8" fillId="6" borderId="64" xfId="0" applyFont="1" applyFill="1" applyBorder="1" applyAlignment="1" applyProtection="1">
      <alignment horizontal="center" vertical="center" wrapText="1" shrinkToFit="1"/>
    </xf>
    <xf numFmtId="14" fontId="12" fillId="6" borderId="27" xfId="0" applyNumberFormat="1" applyFont="1" applyFill="1" applyBorder="1" applyAlignment="1" applyProtection="1">
      <alignment horizontal="center" vertical="center" shrinkToFit="1"/>
    </xf>
    <xf numFmtId="0" fontId="8" fillId="15" borderId="0" xfId="0" applyFont="1" applyFill="1" applyAlignment="1" applyProtection="1">
      <alignment horizontal="center" vertical="center" wrapText="1" shrinkToFit="1"/>
    </xf>
    <xf numFmtId="0" fontId="34" fillId="0" borderId="0" xfId="0" applyFont="1" applyAlignment="1" applyProtection="1">
      <alignment vertical="center" shrinkToFit="1"/>
    </xf>
    <xf numFmtId="0" fontId="30" fillId="4" borderId="0" xfId="0" applyFont="1" applyFill="1" applyAlignment="1" applyProtection="1">
      <alignment horizontal="center" vertical="center"/>
    </xf>
    <xf numFmtId="0" fontId="30" fillId="4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 vertical="center" shrinkToFit="1"/>
    </xf>
    <xf numFmtId="49" fontId="0" fillId="0" borderId="27" xfId="0" applyNumberFormat="1" applyFill="1" applyBorder="1" applyAlignment="1" applyProtection="1">
      <alignment horizontal="center" shrinkToFit="1"/>
    </xf>
    <xf numFmtId="49" fontId="0" fillId="0" borderId="91" xfId="0" applyNumberFormat="1" applyFill="1" applyBorder="1" applyAlignment="1" applyProtection="1">
      <alignment horizontal="center" shrinkToFit="1"/>
    </xf>
    <xf numFmtId="0" fontId="0" fillId="0" borderId="0" xfId="0" applyFill="1" applyBorder="1" applyAlignment="1" applyProtection="1">
      <alignment horizontal="center"/>
    </xf>
    <xf numFmtId="14" fontId="0" fillId="6" borderId="79" xfId="0" applyNumberFormat="1" applyFill="1" applyBorder="1" applyAlignment="1" applyProtection="1">
      <alignment horizontal="center" vertical="top" wrapText="1" shrinkToFit="1"/>
    </xf>
    <xf numFmtId="14" fontId="0" fillId="6" borderId="80" xfId="0" applyNumberFormat="1" applyFill="1" applyBorder="1" applyAlignment="1" applyProtection="1">
      <alignment horizontal="center" vertical="top" wrapText="1" shrinkToFit="1"/>
    </xf>
    <xf numFmtId="14" fontId="0" fillId="6" borderId="4" xfId="0" applyNumberFormat="1" applyFill="1" applyBorder="1" applyAlignment="1" applyProtection="1">
      <alignment horizontal="center" vertical="top" wrapText="1" shrinkToFit="1"/>
    </xf>
    <xf numFmtId="0" fontId="49" fillId="6" borderId="4" xfId="0" applyFont="1" applyFill="1" applyBorder="1" applyAlignment="1" applyProtection="1">
      <alignment horizontal="center" vertical="top" shrinkToFit="1"/>
    </xf>
    <xf numFmtId="0" fontId="0" fillId="6" borderId="34" xfId="0" applyFill="1" applyBorder="1" applyAlignment="1" applyProtection="1">
      <alignment horizontal="center" vertical="top" shrinkToFit="1"/>
    </xf>
    <xf numFmtId="0" fontId="0" fillId="6" borderId="29" xfId="0" applyFill="1" applyBorder="1" applyAlignment="1" applyProtection="1">
      <alignment horizontal="center" vertical="top" wrapText="1" shrinkToFit="1"/>
    </xf>
    <xf numFmtId="0" fontId="0" fillId="6" borderId="4" xfId="0" applyFill="1" applyBorder="1" applyAlignment="1" applyProtection="1">
      <alignment horizontal="center" vertical="top" wrapText="1"/>
    </xf>
    <xf numFmtId="0" fontId="0" fillId="6" borderId="4" xfId="0" applyFill="1" applyBorder="1" applyAlignment="1" applyProtection="1">
      <alignment horizontal="center" vertical="top" shrinkToFit="1"/>
    </xf>
    <xf numFmtId="0" fontId="0" fillId="6" borderId="4" xfId="0" applyFill="1" applyBorder="1" applyAlignment="1" applyProtection="1">
      <alignment horizontal="center" vertical="top" wrapText="1" shrinkToFit="1"/>
    </xf>
    <xf numFmtId="0" fontId="0" fillId="6" borderId="5" xfId="0" applyFill="1" applyBorder="1" applyAlignment="1" applyProtection="1">
      <alignment horizontal="center" vertical="top" shrinkToFit="1"/>
    </xf>
    <xf numFmtId="0" fontId="30" fillId="4" borderId="54" xfId="0" applyFont="1" applyFill="1" applyBorder="1" applyAlignment="1" applyProtection="1">
      <alignment horizontal="center" vertical="top" shrinkToFit="1"/>
    </xf>
    <xf numFmtId="0" fontId="0" fillId="6" borderId="55" xfId="0" applyFill="1" applyBorder="1" applyAlignment="1" applyProtection="1">
      <alignment horizontal="center" vertical="top" shrinkToFit="1"/>
    </xf>
    <xf numFmtId="0" fontId="0" fillId="4" borderId="56" xfId="0" applyFill="1" applyBorder="1" applyAlignment="1" applyProtection="1">
      <alignment horizontal="center" vertical="center" shrinkToFit="1"/>
    </xf>
    <xf numFmtId="0" fontId="0" fillId="4" borderId="28" xfId="0" applyFill="1" applyBorder="1" applyAlignment="1" applyProtection="1">
      <alignment horizontal="center" vertical="center" shrinkToFit="1"/>
    </xf>
    <xf numFmtId="0" fontId="0" fillId="4" borderId="4" xfId="0" applyFill="1" applyBorder="1" applyAlignment="1" applyProtection="1">
      <alignment horizontal="center" vertical="center" shrinkToFit="1"/>
    </xf>
    <xf numFmtId="0" fontId="0" fillId="4" borderId="23" xfId="0" applyFill="1" applyBorder="1" applyAlignment="1" applyProtection="1">
      <alignment horizontal="center" vertical="center" shrinkToFit="1"/>
    </xf>
    <xf numFmtId="0" fontId="30" fillId="4" borderId="24" xfId="0" applyFont="1" applyFill="1" applyBorder="1" applyAlignment="1" applyProtection="1">
      <alignment horizontal="center" vertical="top" shrinkToFit="1"/>
    </xf>
    <xf numFmtId="0" fontId="0" fillId="6" borderId="87" xfId="0" applyFill="1" applyBorder="1" applyAlignment="1" applyProtection="1">
      <alignment horizontal="center" vertical="top" shrinkToFit="1"/>
    </xf>
    <xf numFmtId="0" fontId="0" fillId="6" borderId="56" xfId="0" applyFill="1" applyBorder="1" applyAlignment="1" applyProtection="1">
      <alignment horizontal="center" vertical="top" shrinkToFit="1"/>
    </xf>
    <xf numFmtId="0" fontId="0" fillId="6" borderId="92" xfId="0" applyFill="1" applyBorder="1" applyAlignment="1" applyProtection="1">
      <alignment horizontal="center" vertical="top" shrinkToFit="1"/>
    </xf>
    <xf numFmtId="0" fontId="0" fillId="6" borderId="88" xfId="0" applyFill="1" applyBorder="1" applyAlignment="1" applyProtection="1">
      <alignment horizontal="center" vertical="top" shrinkToFit="1"/>
    </xf>
    <xf numFmtId="0" fontId="0" fillId="6" borderId="49" xfId="0" applyFill="1" applyBorder="1" applyAlignment="1" applyProtection="1">
      <alignment horizontal="center" vertical="top" wrapText="1" shrinkToFit="1"/>
    </xf>
    <xf numFmtId="0" fontId="0" fillId="6" borderId="23" xfId="0" applyFill="1" applyBorder="1" applyAlignment="1" applyProtection="1">
      <alignment horizontal="center" vertical="top" wrapText="1" shrinkToFit="1"/>
    </xf>
    <xf numFmtId="177" fontId="10" fillId="6" borderId="57" xfId="0" applyNumberFormat="1" applyFont="1" applyFill="1" applyBorder="1" applyAlignment="1" applyProtection="1">
      <alignment horizontal="center" vertical="top" shrinkToFit="1"/>
    </xf>
    <xf numFmtId="0" fontId="31" fillId="4" borderId="55" xfId="0" applyFont="1" applyFill="1" applyBorder="1" applyAlignment="1" applyProtection="1">
      <alignment horizontal="center" vertical="top" shrinkToFit="1"/>
    </xf>
    <xf numFmtId="177" fontId="0" fillId="12" borderId="4" xfId="0" applyNumberFormat="1" applyFill="1" applyBorder="1" applyAlignment="1" applyProtection="1">
      <alignment horizontal="center" vertical="top" shrinkToFit="1"/>
    </xf>
    <xf numFmtId="177" fontId="0" fillId="12" borderId="29" xfId="0" applyNumberFormat="1" applyFill="1" applyBorder="1" applyAlignment="1" applyProtection="1">
      <alignment horizontal="center" vertical="top" shrinkToFit="1"/>
    </xf>
    <xf numFmtId="0" fontId="31" fillId="14" borderId="4" xfId="0" applyFont="1" applyFill="1" applyBorder="1" applyAlignment="1" applyProtection="1">
      <alignment horizontal="center" vertical="top" shrinkToFit="1"/>
    </xf>
    <xf numFmtId="177" fontId="10" fillId="6" borderId="29" xfId="0" applyNumberFormat="1" applyFont="1" applyFill="1" applyBorder="1" applyAlignment="1" applyProtection="1">
      <alignment horizontal="center" vertical="top" shrinkToFit="1"/>
    </xf>
    <xf numFmtId="0" fontId="31" fillId="4" borderId="4" xfId="0" applyFont="1" applyFill="1" applyBorder="1" applyAlignment="1" applyProtection="1">
      <alignment horizontal="center" vertical="top" shrinkToFit="1"/>
    </xf>
    <xf numFmtId="0" fontId="31" fillId="4" borderId="4" xfId="0" applyFont="1" applyFill="1" applyBorder="1" applyAlignment="1" applyProtection="1">
      <alignment horizontal="center" vertical="top" wrapText="1" shrinkToFit="1"/>
    </xf>
    <xf numFmtId="0" fontId="10" fillId="6" borderId="23" xfId="0" applyFont="1" applyFill="1" applyBorder="1" applyAlignment="1" applyProtection="1">
      <alignment horizontal="center" vertical="top" wrapText="1" shrinkToFit="1"/>
    </xf>
    <xf numFmtId="0" fontId="10" fillId="6" borderId="49" xfId="0" applyFont="1" applyFill="1" applyBorder="1" applyAlignment="1" applyProtection="1">
      <alignment horizontal="center" vertical="top" wrapText="1" shrinkToFit="1"/>
    </xf>
    <xf numFmtId="0" fontId="37" fillId="6" borderId="51" xfId="0" applyFont="1" applyFill="1" applyBorder="1" applyAlignment="1" applyProtection="1">
      <alignment horizontal="center" vertical="top" wrapText="1" shrinkToFit="1"/>
    </xf>
    <xf numFmtId="0" fontId="37" fillId="6" borderId="52" xfId="0" applyFont="1" applyFill="1" applyBorder="1" applyAlignment="1" applyProtection="1">
      <alignment horizontal="center" vertical="top" wrapText="1" shrinkToFit="1"/>
    </xf>
    <xf numFmtId="0" fontId="12" fillId="6" borderId="68" xfId="0" applyFont="1" applyFill="1" applyBorder="1" applyAlignment="1" applyProtection="1">
      <alignment horizontal="center" vertical="top" wrapText="1" shrinkToFit="1"/>
    </xf>
    <xf numFmtId="0" fontId="12" fillId="6" borderId="69" xfId="0" applyFont="1" applyFill="1" applyBorder="1" applyAlignment="1" applyProtection="1">
      <alignment horizontal="center" vertical="top" wrapText="1" shrinkToFit="1"/>
    </xf>
    <xf numFmtId="0" fontId="12" fillId="6" borderId="70" xfId="0" applyFont="1" applyFill="1" applyBorder="1" applyAlignment="1" applyProtection="1">
      <alignment horizontal="center" vertical="top" wrapText="1" shrinkToFit="1"/>
    </xf>
    <xf numFmtId="14" fontId="0" fillId="6" borderId="24" xfId="0" applyNumberFormat="1" applyFill="1" applyBorder="1" applyAlignment="1" applyProtection="1">
      <alignment horizontal="center" vertical="top" wrapText="1" shrinkToFit="1"/>
    </xf>
    <xf numFmtId="0" fontId="37" fillId="6" borderId="51" xfId="0" applyFont="1" applyFill="1" applyBorder="1" applyAlignment="1" applyProtection="1">
      <alignment horizontal="center" vertical="center" wrapText="1" shrinkToFit="1"/>
    </xf>
    <xf numFmtId="0" fontId="10" fillId="6" borderId="29" xfId="0" applyFont="1" applyFill="1" applyBorder="1" applyAlignment="1" applyProtection="1">
      <alignment horizontal="center" vertical="top" wrapText="1" shrinkToFit="1"/>
    </xf>
    <xf numFmtId="0" fontId="21" fillId="6" borderId="49" xfId="0" applyFont="1" applyFill="1" applyBorder="1" applyAlignment="1" applyProtection="1">
      <alignment horizontal="center" vertical="top" wrapText="1" shrinkToFit="1"/>
    </xf>
    <xf numFmtId="0" fontId="24" fillId="0" borderId="0" xfId="0" applyFont="1" applyFill="1" applyBorder="1" applyAlignment="1" applyProtection="1">
      <alignment horizontal="center" vertical="top" wrapText="1" shrinkToFit="1"/>
    </xf>
    <xf numFmtId="14" fontId="0" fillId="0" borderId="0" xfId="0" applyNumberFormat="1" applyFill="1" applyBorder="1" applyAlignment="1" applyProtection="1">
      <alignment horizontal="center" vertical="top" wrapText="1" shrinkToFit="1"/>
    </xf>
    <xf numFmtId="0" fontId="10" fillId="0" borderId="0" xfId="0" applyFont="1" applyFill="1" applyBorder="1" applyAlignment="1" applyProtection="1">
      <alignment horizontal="center" vertical="top" shrinkToFit="1"/>
    </xf>
    <xf numFmtId="0" fontId="21" fillId="0" borderId="0" xfId="0" applyFont="1" applyFill="1" applyBorder="1" applyAlignment="1" applyProtection="1">
      <alignment horizontal="center" vertical="top" shrinkToFit="1"/>
    </xf>
    <xf numFmtId="0" fontId="31" fillId="0" borderId="0" xfId="0" applyFont="1" applyFill="1" applyBorder="1" applyAlignment="1" applyProtection="1">
      <alignment horizontal="center" vertical="top" shrinkToFit="1"/>
    </xf>
    <xf numFmtId="0" fontId="31" fillId="0" borderId="0" xfId="0" applyFont="1" applyFill="1" applyBorder="1" applyAlignment="1" applyProtection="1">
      <alignment horizontal="center" vertical="top" wrapText="1" shrinkToFit="1"/>
    </xf>
    <xf numFmtId="0" fontId="0" fillId="0" borderId="0" xfId="0" applyFill="1" applyBorder="1" applyAlignment="1" applyProtection="1">
      <alignment horizontal="center" vertical="top" wrapText="1"/>
    </xf>
    <xf numFmtId="0" fontId="21" fillId="0" borderId="0" xfId="0" applyFont="1" applyFill="1" applyBorder="1" applyAlignment="1" applyProtection="1">
      <alignment horizontal="center" vertical="top" wrapText="1" shrinkToFit="1"/>
    </xf>
    <xf numFmtId="14" fontId="0" fillId="0" borderId="0" xfId="0" applyNumberFormat="1" applyFill="1" applyBorder="1" applyAlignment="1" applyProtection="1">
      <alignment horizontal="center" vertical="top" shrinkToFit="1"/>
    </xf>
    <xf numFmtId="14" fontId="10" fillId="0" borderId="0" xfId="0" applyNumberFormat="1" applyFont="1" applyFill="1" applyBorder="1" applyAlignment="1" applyProtection="1">
      <alignment horizontal="center" vertical="top" wrapText="1" shrinkToFit="1"/>
    </xf>
    <xf numFmtId="14" fontId="12" fillId="0" borderId="0" xfId="0" applyNumberFormat="1" applyFont="1" applyFill="1" applyBorder="1" applyAlignment="1" applyProtection="1">
      <alignment horizontal="center" vertical="top" shrinkToFit="1"/>
    </xf>
    <xf numFmtId="0" fontId="0" fillId="0" borderId="0" xfId="0" applyFill="1" applyBorder="1" applyAlignment="1" applyProtection="1">
      <alignment horizontal="center" vertical="top" wrapText="1" shrinkToFit="1"/>
    </xf>
    <xf numFmtId="0" fontId="0" fillId="0" borderId="0" xfId="0" applyNumberFormat="1" applyFill="1" applyBorder="1" applyAlignment="1" applyProtection="1">
      <alignment vertical="center"/>
    </xf>
    <xf numFmtId="17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vertical="center"/>
    </xf>
    <xf numFmtId="180" fontId="0" fillId="0" borderId="0" xfId="0" applyNumberFormat="1" applyFill="1" applyBorder="1" applyAlignment="1" applyProtection="1">
      <alignment vertical="center"/>
    </xf>
    <xf numFmtId="178" fontId="0" fillId="0" borderId="0" xfId="0" applyNumberForma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 wrapText="1" shrinkToFit="1"/>
    </xf>
    <xf numFmtId="0" fontId="49" fillId="0" borderId="0" xfId="0" applyFont="1" applyFill="1" applyBorder="1" applyAlignment="1" applyProtection="1">
      <alignment horizontal="center" vertical="top" shrinkToFit="1"/>
    </xf>
    <xf numFmtId="0" fontId="0" fillId="0" borderId="0" xfId="0" applyFill="1" applyBorder="1" applyAlignment="1" applyProtection="1">
      <alignment horizontal="center" vertical="top" shrinkToFit="1"/>
    </xf>
    <xf numFmtId="0" fontId="0" fillId="0" borderId="0" xfId="0" applyFill="1" applyBorder="1" applyAlignment="1" applyProtection="1">
      <alignment horizontal="left" vertical="top" shrinkToFit="1"/>
    </xf>
    <xf numFmtId="177" fontId="0" fillId="0" borderId="0" xfId="0" applyNumberFormat="1" applyFill="1" applyBorder="1" applyAlignment="1" applyProtection="1">
      <alignment horizontal="center" vertical="top" shrinkToFit="1"/>
    </xf>
    <xf numFmtId="177" fontId="10" fillId="0" borderId="0" xfId="0" applyNumberFormat="1" applyFont="1" applyFill="1" applyBorder="1" applyAlignment="1" applyProtection="1">
      <alignment horizontal="center" vertical="top" shrinkToFit="1"/>
    </xf>
    <xf numFmtId="0" fontId="10" fillId="0" borderId="0" xfId="0" applyFont="1" applyFill="1" applyBorder="1" applyAlignment="1" applyProtection="1">
      <alignment horizontal="center" vertical="top" wrapText="1" shrinkToFit="1"/>
    </xf>
    <xf numFmtId="0" fontId="37" fillId="0" borderId="0" xfId="0" applyFont="1" applyFill="1" applyBorder="1" applyAlignment="1" applyProtection="1">
      <alignment horizontal="center" vertical="top" wrapText="1" shrinkToFit="1"/>
    </xf>
    <xf numFmtId="0" fontId="12" fillId="0" borderId="0" xfId="0" applyFont="1" applyFill="1" applyBorder="1" applyAlignment="1" applyProtection="1">
      <alignment horizontal="center" vertical="top" wrapText="1" shrinkToFit="1"/>
    </xf>
    <xf numFmtId="0" fontId="26" fillId="0" borderId="0" xfId="0" applyFont="1" applyAlignment="1" applyProtection="1">
      <alignment horizontal="right"/>
    </xf>
    <xf numFmtId="0" fontId="0" fillId="11" borderId="0" xfId="0" applyFill="1" applyBorder="1" applyProtection="1"/>
    <xf numFmtId="0" fontId="0" fillId="0" borderId="0" xfId="0" applyAlignment="1" applyProtection="1">
      <alignment horizontal="right"/>
    </xf>
    <xf numFmtId="0" fontId="0" fillId="11" borderId="0" xfId="0" applyFill="1" applyProtection="1"/>
    <xf numFmtId="0" fontId="12" fillId="0" borderId="0" xfId="0" applyFont="1" applyProtection="1"/>
    <xf numFmtId="0" fontId="25" fillId="9" borderId="14" xfId="0" applyFont="1" applyFill="1" applyBorder="1" applyAlignment="1" applyProtection="1">
      <alignment horizontal="center"/>
    </xf>
    <xf numFmtId="0" fontId="0" fillId="0" borderId="0" xfId="0" applyAlignment="1" applyProtection="1">
      <alignment horizontal="right" indent="1"/>
    </xf>
    <xf numFmtId="0" fontId="0" fillId="0" borderId="0" xfId="0" applyFill="1" applyBorder="1" applyAlignment="1" applyProtection="1">
      <alignment horizontal="right" indent="1"/>
    </xf>
    <xf numFmtId="0" fontId="0" fillId="0" borderId="0" xfId="0" quotePrefix="1" applyAlignment="1" applyProtection="1">
      <alignment horizontal="right"/>
    </xf>
    <xf numFmtId="0" fontId="0" fillId="8" borderId="0" xfId="0" applyFill="1" applyProtection="1"/>
    <xf numFmtId="0" fontId="0" fillId="10" borderId="0" xfId="0" applyFill="1" applyBorder="1" applyProtection="1"/>
    <xf numFmtId="0" fontId="0" fillId="0" borderId="0" xfId="0" applyFill="1" applyAlignment="1" applyProtection="1">
      <alignment horizontal="right" indent="1"/>
    </xf>
    <xf numFmtId="0" fontId="15" fillId="0" borderId="0" xfId="0" applyFont="1" applyFill="1" applyBorder="1" applyProtection="1"/>
    <xf numFmtId="0" fontId="54" fillId="13" borderId="81" xfId="0" applyFont="1" applyFill="1" applyBorder="1" applyAlignment="1" applyProtection="1">
      <alignment horizontal="center" vertical="center"/>
      <protection locked="0"/>
    </xf>
    <xf numFmtId="0" fontId="54" fillId="13" borderId="82" xfId="0" applyFont="1" applyFill="1" applyBorder="1" applyAlignment="1" applyProtection="1">
      <alignment horizontal="center" vertical="center"/>
      <protection locked="0"/>
    </xf>
    <xf numFmtId="14" fontId="54" fillId="13" borderId="10" xfId="0" applyNumberFormat="1" applyFont="1" applyFill="1" applyBorder="1" applyAlignment="1" applyProtection="1">
      <alignment horizontal="center" vertical="center"/>
      <protection locked="0"/>
    </xf>
    <xf numFmtId="0" fontId="49" fillId="0" borderId="26" xfId="0" applyFont="1" applyFill="1" applyBorder="1" applyAlignment="1" applyProtection="1">
      <alignment horizontal="center" vertical="center" shrinkToFit="1"/>
      <protection locked="0"/>
    </xf>
    <xf numFmtId="0" fontId="0" fillId="0" borderId="19" xfId="0" applyFill="1" applyBorder="1" applyAlignment="1" applyProtection="1">
      <alignment horizontal="center" vertical="center" shrinkToFit="1"/>
      <protection locked="0"/>
    </xf>
    <xf numFmtId="0" fontId="0" fillId="13" borderId="8" xfId="0" applyNumberFormat="1" applyFill="1" applyBorder="1" applyAlignment="1" applyProtection="1">
      <alignment vertical="center"/>
      <protection locked="0"/>
    </xf>
    <xf numFmtId="179" fontId="0" fillId="13" borderId="8" xfId="0" applyNumberFormat="1" applyFill="1" applyBorder="1" applyAlignment="1" applyProtection="1">
      <alignment horizontal="center" vertical="center"/>
      <protection locked="0"/>
    </xf>
    <xf numFmtId="49" fontId="0" fillId="13" borderId="8" xfId="0" applyNumberFormat="1" applyFill="1" applyBorder="1" applyAlignment="1" applyProtection="1">
      <alignment horizontal="center" vertical="center"/>
      <protection locked="0"/>
    </xf>
    <xf numFmtId="49" fontId="0" fillId="13" borderId="30" xfId="0" applyNumberFormat="1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horizontal="left" vertical="center" shrinkToFit="1"/>
      <protection locked="0"/>
    </xf>
    <xf numFmtId="0" fontId="0" fillId="13" borderId="8" xfId="0" applyFill="1" applyBorder="1" applyAlignment="1" applyProtection="1">
      <alignment horizontal="center" vertical="center"/>
      <protection locked="0"/>
    </xf>
    <xf numFmtId="0" fontId="0" fillId="13" borderId="12" xfId="0" applyFill="1" applyBorder="1" applyAlignment="1" applyProtection="1">
      <alignment horizontal="center" vertical="center"/>
      <protection locked="0"/>
    </xf>
    <xf numFmtId="0" fontId="0" fillId="13" borderId="25" xfId="0" applyFill="1" applyBorder="1" applyAlignment="1" applyProtection="1">
      <alignment horizontal="center" vertical="center"/>
      <protection locked="0"/>
    </xf>
    <xf numFmtId="0" fontId="0" fillId="13" borderId="26" xfId="0" applyFill="1" applyBorder="1" applyAlignment="1" applyProtection="1">
      <alignment horizontal="center" vertical="center"/>
      <protection locked="0"/>
    </xf>
    <xf numFmtId="0" fontId="0" fillId="13" borderId="19" xfId="0" applyFill="1" applyBorder="1" applyAlignment="1" applyProtection="1">
      <alignment horizontal="center" vertical="center"/>
      <protection locked="0"/>
    </xf>
    <xf numFmtId="0" fontId="0" fillId="13" borderId="89" xfId="0" applyFill="1" applyBorder="1" applyAlignment="1" applyProtection="1">
      <alignment horizontal="center" vertical="center"/>
      <protection locked="0"/>
    </xf>
    <xf numFmtId="0" fontId="0" fillId="13" borderId="21" xfId="0" applyFill="1" applyBorder="1" applyAlignment="1" applyProtection="1">
      <alignment horizontal="center" vertical="center"/>
      <protection locked="0"/>
    </xf>
    <xf numFmtId="0" fontId="0" fillId="13" borderId="20" xfId="0" applyFill="1" applyBorder="1" applyAlignment="1" applyProtection="1">
      <alignment horizontal="center" vertical="center"/>
      <protection locked="0"/>
    </xf>
    <xf numFmtId="0" fontId="0" fillId="13" borderId="67" xfId="0" applyFill="1" applyBorder="1" applyAlignment="1" applyProtection="1">
      <alignment horizontal="center" vertical="center"/>
      <protection locked="0"/>
    </xf>
    <xf numFmtId="0" fontId="0" fillId="13" borderId="10" xfId="0" applyFill="1" applyBorder="1" applyAlignment="1" applyProtection="1">
      <alignment horizontal="center" vertical="center"/>
      <protection locked="0"/>
    </xf>
    <xf numFmtId="180" fontId="0" fillId="13" borderId="25" xfId="0" applyNumberFormat="1" applyFill="1" applyBorder="1" applyAlignment="1" applyProtection="1">
      <alignment vertical="center"/>
      <protection locked="0"/>
    </xf>
    <xf numFmtId="180" fontId="0" fillId="13" borderId="8" xfId="0" applyNumberFormat="1" applyFill="1" applyBorder="1" applyAlignment="1" applyProtection="1">
      <alignment vertical="center"/>
      <protection locked="0"/>
    </xf>
    <xf numFmtId="0" fontId="10" fillId="13" borderId="27" xfId="0" applyFont="1" applyFill="1" applyBorder="1" applyAlignment="1" applyProtection="1">
      <alignment horizontal="center" vertical="center" wrapText="1" shrinkToFit="1"/>
      <protection locked="0"/>
    </xf>
    <xf numFmtId="0" fontId="0" fillId="13" borderId="27" xfId="0" applyFill="1" applyBorder="1" applyAlignment="1" applyProtection="1">
      <alignment horizontal="center" vertical="center"/>
      <protection locked="0"/>
    </xf>
    <xf numFmtId="0" fontId="37" fillId="13" borderId="74" xfId="0" applyFont="1" applyFill="1" applyBorder="1" applyAlignment="1" applyProtection="1">
      <alignment horizontal="center" vertical="center" wrapText="1" shrinkToFit="1"/>
      <protection locked="0"/>
    </xf>
    <xf numFmtId="0" fontId="10" fillId="13" borderId="71" xfId="0" applyFont="1" applyFill="1" applyBorder="1" applyAlignment="1" applyProtection="1">
      <alignment horizontal="center" vertical="center" wrapText="1" shrinkToFit="1"/>
      <protection locked="0"/>
    </xf>
    <xf numFmtId="0" fontId="10" fillId="13" borderId="73" xfId="0" applyFont="1" applyFill="1" applyBorder="1" applyAlignment="1" applyProtection="1">
      <alignment horizontal="center" vertical="center" wrapText="1" shrinkToFit="1"/>
      <protection locked="0"/>
    </xf>
    <xf numFmtId="0" fontId="10" fillId="13" borderId="72" xfId="0" applyFont="1" applyFill="1" applyBorder="1" applyAlignment="1" applyProtection="1">
      <alignment horizontal="center" vertical="center" wrapText="1" shrinkToFit="1"/>
      <protection locked="0"/>
    </xf>
    <xf numFmtId="14" fontId="0" fillId="13" borderId="27" xfId="0" applyNumberFormat="1" applyFill="1" applyBorder="1" applyAlignment="1" applyProtection="1">
      <alignment horizontal="center" vertical="center" wrapText="1" shrinkToFit="1"/>
      <protection locked="0"/>
    </xf>
    <xf numFmtId="0" fontId="37" fillId="0" borderId="19" xfId="0" applyFont="1" applyFill="1" applyBorder="1" applyAlignment="1" applyProtection="1">
      <alignment horizontal="center" vertical="center" wrapText="1" shrinkToFit="1"/>
      <protection locked="0"/>
    </xf>
    <xf numFmtId="0" fontId="10" fillId="0" borderId="75" xfId="0" applyFont="1" applyFill="1" applyBorder="1" applyAlignment="1" applyProtection="1">
      <alignment horizontal="center" vertical="center" wrapText="1" shrinkToFit="1"/>
      <protection locked="0"/>
    </xf>
    <xf numFmtId="0" fontId="31" fillId="0" borderId="27" xfId="0" applyFont="1" applyFill="1" applyBorder="1" applyAlignment="1" applyProtection="1">
      <alignment horizontal="center" vertical="center" wrapText="1" shrinkToFit="1"/>
      <protection locked="0"/>
    </xf>
    <xf numFmtId="0" fontId="31" fillId="0" borderId="53" xfId="0" applyFont="1" applyFill="1" applyBorder="1" applyAlignment="1" applyProtection="1">
      <alignment horizontal="center" vertical="center" shrinkToFit="1"/>
      <protection locked="0"/>
    </xf>
    <xf numFmtId="0" fontId="21" fillId="13" borderId="66" xfId="0" applyFont="1" applyFill="1" applyBorder="1" applyAlignment="1" applyProtection="1">
      <alignment horizontal="center" vertical="center" shrinkToFit="1"/>
      <protection locked="0"/>
    </xf>
    <xf numFmtId="0" fontId="54" fillId="0" borderId="15" xfId="0" applyFont="1" applyFill="1" applyBorder="1" applyAlignment="1" applyProtection="1">
      <alignment horizontal="center" vertical="center"/>
      <protection locked="0"/>
    </xf>
    <xf numFmtId="0" fontId="54" fillId="0" borderId="17" xfId="0" applyFont="1" applyFill="1" applyBorder="1" applyAlignment="1" applyProtection="1">
      <alignment horizontal="center" vertical="center"/>
      <protection locked="0"/>
    </xf>
    <xf numFmtId="14" fontId="54" fillId="0" borderId="17" xfId="0" applyNumberFormat="1" applyFont="1" applyFill="1" applyBorder="1" applyAlignment="1" applyProtection="1">
      <alignment horizontal="center" vertical="center"/>
      <protection locked="0"/>
    </xf>
    <xf numFmtId="0" fontId="49" fillId="0" borderId="17" xfId="0" applyFont="1" applyFill="1" applyBorder="1" applyAlignment="1" applyProtection="1">
      <alignment horizontal="center" vertical="center" shrinkToFit="1"/>
      <protection locked="0"/>
    </xf>
    <xf numFmtId="0" fontId="0" fillId="0" borderId="17" xfId="0" applyFill="1" applyBorder="1" applyAlignment="1" applyProtection="1">
      <alignment horizontal="center" vertical="center" shrinkToFit="1"/>
      <protection locked="0"/>
    </xf>
    <xf numFmtId="0" fontId="0" fillId="0" borderId="17" xfId="0" applyNumberFormat="1" applyFill="1" applyBorder="1" applyAlignment="1" applyProtection="1">
      <alignment vertical="center"/>
      <protection locked="0"/>
    </xf>
    <xf numFmtId="17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vertical="center"/>
      <protection locked="0"/>
    </xf>
    <xf numFmtId="0" fontId="0" fillId="0" borderId="17" xfId="0" applyFill="1" applyBorder="1" applyAlignment="1" applyProtection="1">
      <alignment horizontal="left" vertical="center" shrinkToFit="1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180" fontId="0" fillId="0" borderId="17" xfId="0" applyNumberFormat="1" applyFill="1" applyBorder="1" applyAlignment="1" applyProtection="1">
      <alignment vertical="center"/>
      <protection locked="0"/>
    </xf>
    <xf numFmtId="178" fontId="0" fillId="0" borderId="17" xfId="0" applyNumberFormat="1" applyFill="1" applyBorder="1" applyAlignment="1" applyProtection="1">
      <alignment vertical="center"/>
      <protection locked="0"/>
    </xf>
    <xf numFmtId="177" fontId="0" fillId="0" borderId="17" xfId="0" applyNumberFormat="1" applyFill="1" applyBorder="1" applyAlignment="1" applyProtection="1">
      <alignment horizontal="center" vertical="center" shrinkToFit="1"/>
      <protection locked="0"/>
    </xf>
    <xf numFmtId="0" fontId="31" fillId="0" borderId="17" xfId="0" applyFont="1" applyFill="1" applyBorder="1" applyAlignment="1" applyProtection="1">
      <alignment horizontal="center" vertical="center" shrinkToFit="1"/>
      <protection locked="0"/>
    </xf>
    <xf numFmtId="177" fontId="10" fillId="0" borderId="17" xfId="0" applyNumberFormat="1" applyFont="1" applyFill="1" applyBorder="1" applyAlignment="1" applyProtection="1">
      <alignment horizontal="center" vertical="center" shrinkToFit="1"/>
      <protection locked="0"/>
    </xf>
    <xf numFmtId="0" fontId="31" fillId="0" borderId="17" xfId="0" applyFont="1" applyFill="1" applyBorder="1" applyAlignment="1" applyProtection="1">
      <alignment horizontal="center" vertical="center" wrapText="1" shrinkToFit="1"/>
      <protection locked="0"/>
    </xf>
    <xf numFmtId="0" fontId="10" fillId="0" borderId="17" xfId="0" applyFont="1" applyFill="1" applyBorder="1" applyAlignment="1" applyProtection="1">
      <alignment horizontal="center" vertical="center" wrapText="1" shrinkToFit="1"/>
      <protection locked="0"/>
    </xf>
    <xf numFmtId="0" fontId="37" fillId="0" borderId="17" xfId="0" applyFont="1" applyFill="1" applyBorder="1" applyAlignment="1" applyProtection="1">
      <alignment horizontal="center" vertical="center" wrapText="1" shrinkToFit="1"/>
      <protection locked="0"/>
    </xf>
    <xf numFmtId="0" fontId="12" fillId="0" borderId="17" xfId="0" applyFont="1" applyFill="1" applyBorder="1" applyAlignment="1" applyProtection="1">
      <alignment horizontal="center" vertical="center" wrapText="1" shrinkToFit="1"/>
      <protection locked="0"/>
    </xf>
    <xf numFmtId="14" fontId="0" fillId="0" borderId="17" xfId="0" applyNumberFormat="1" applyFill="1" applyBorder="1" applyAlignment="1" applyProtection="1">
      <alignment horizontal="center" vertical="center" wrapText="1" shrinkToFit="1"/>
      <protection locked="0"/>
    </xf>
    <xf numFmtId="0" fontId="21" fillId="0" borderId="58" xfId="0" applyFont="1" applyFill="1" applyBorder="1" applyAlignment="1" applyProtection="1">
      <alignment horizontal="center" vertical="center" shrinkToFit="1"/>
      <protection locked="0"/>
    </xf>
    <xf numFmtId="0" fontId="24" fillId="0" borderId="0" xfId="0" applyFont="1" applyFill="1" applyBorder="1" applyAlignment="1" applyProtection="1">
      <alignment horizontal="center" vertical="center" wrapText="1" shrinkToFit="1"/>
      <protection locked="0"/>
    </xf>
    <xf numFmtId="0" fontId="54" fillId="0" borderId="83" xfId="0" applyFont="1" applyFill="1" applyBorder="1" applyAlignment="1" applyProtection="1">
      <alignment horizontal="center" vertical="center"/>
      <protection locked="0"/>
    </xf>
    <xf numFmtId="0" fontId="54" fillId="0" borderId="0" xfId="0" applyFont="1" applyFill="1" applyBorder="1" applyAlignment="1" applyProtection="1">
      <alignment horizontal="center" vertical="center"/>
      <protection locked="0"/>
    </xf>
    <xf numFmtId="14" fontId="54" fillId="0" borderId="0" xfId="0" applyNumberFormat="1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 vertical="center" shrinkToFit="1"/>
      <protection locked="0"/>
    </xf>
    <xf numFmtId="0" fontId="0" fillId="0" borderId="0" xfId="0" applyNumberFormat="1" applyFill="1" applyBorder="1" applyAlignment="1" applyProtection="1">
      <alignment vertical="center"/>
      <protection locked="0"/>
    </xf>
    <xf numFmtId="17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80" fontId="0" fillId="0" borderId="0" xfId="0" applyNumberFormat="1" applyFill="1" applyBorder="1" applyAlignment="1" applyProtection="1">
      <alignment vertical="center"/>
      <protection locked="0"/>
    </xf>
    <xf numFmtId="178" fontId="0" fillId="0" borderId="0" xfId="0" applyNumberFormat="1" applyFill="1" applyBorder="1" applyAlignment="1" applyProtection="1">
      <alignment vertical="center"/>
      <protection locked="0"/>
    </xf>
    <xf numFmtId="177" fontId="0" fillId="0" borderId="0" xfId="0" applyNumberFormat="1" applyFill="1" applyBorder="1" applyAlignment="1" applyProtection="1">
      <alignment horizontal="center" vertical="center" shrinkToFit="1"/>
      <protection locked="0"/>
    </xf>
    <xf numFmtId="0" fontId="31" fillId="0" borderId="0" xfId="0" applyFont="1" applyFill="1" applyBorder="1" applyAlignment="1" applyProtection="1">
      <alignment horizontal="center" vertical="center" shrinkToFit="1"/>
      <protection locked="0"/>
    </xf>
    <xf numFmtId="177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Font="1" applyFill="1" applyBorder="1" applyAlignment="1" applyProtection="1">
      <alignment horizontal="center" vertical="center" wrapText="1" shrinkToFit="1"/>
      <protection locked="0"/>
    </xf>
    <xf numFmtId="0" fontId="37" fillId="0" borderId="0" xfId="0" applyFont="1" applyFill="1" applyBorder="1" applyAlignment="1" applyProtection="1">
      <alignment horizontal="center" vertical="center" wrapText="1" shrinkToFit="1"/>
      <protection locked="0"/>
    </xf>
    <xf numFmtId="0" fontId="12" fillId="0" borderId="0" xfId="0" applyFont="1" applyFill="1" applyBorder="1" applyAlignment="1" applyProtection="1">
      <alignment horizontal="center" vertical="center" wrapText="1" shrinkToFit="1"/>
      <protection locked="0"/>
    </xf>
    <xf numFmtId="14" fontId="0" fillId="0" borderId="0" xfId="0" applyNumberFormat="1" applyFill="1" applyBorder="1" applyAlignment="1" applyProtection="1">
      <alignment horizontal="center" vertical="center" wrapText="1" shrinkToFit="1"/>
      <protection locked="0"/>
    </xf>
    <xf numFmtId="0" fontId="21" fillId="0" borderId="84" xfId="0" applyFont="1" applyFill="1" applyBorder="1" applyAlignment="1" applyProtection="1">
      <alignment horizontal="center" vertical="center" shrinkToFit="1"/>
      <protection locked="0"/>
    </xf>
    <xf numFmtId="0" fontId="54" fillId="0" borderId="9" xfId="0" applyFont="1" applyFill="1" applyBorder="1" applyAlignment="1" applyProtection="1">
      <alignment horizontal="center" vertical="center"/>
      <protection locked="0"/>
    </xf>
    <xf numFmtId="0" fontId="54" fillId="0" borderId="27" xfId="0" applyFont="1" applyFill="1" applyBorder="1" applyAlignment="1" applyProtection="1">
      <alignment horizontal="center" vertical="center"/>
      <protection locked="0"/>
    </xf>
    <xf numFmtId="14" fontId="54" fillId="0" borderId="27" xfId="0" applyNumberFormat="1" applyFont="1" applyFill="1" applyBorder="1" applyAlignment="1" applyProtection="1">
      <alignment horizontal="center" vertical="center"/>
      <protection locked="0"/>
    </xf>
    <xf numFmtId="0" fontId="49" fillId="0" borderId="27" xfId="0" applyFont="1" applyFill="1" applyBorder="1" applyAlignment="1" applyProtection="1">
      <alignment horizontal="center" vertical="center" shrinkToFit="1"/>
      <protection locked="0"/>
    </xf>
    <xf numFmtId="0" fontId="0" fillId="0" borderId="27" xfId="0" applyFill="1" applyBorder="1" applyAlignment="1" applyProtection="1">
      <alignment horizontal="center" vertical="center" shrinkToFit="1"/>
      <protection locked="0"/>
    </xf>
    <xf numFmtId="0" fontId="0" fillId="0" borderId="27" xfId="0" applyNumberFormat="1" applyFill="1" applyBorder="1" applyAlignment="1" applyProtection="1">
      <alignment vertical="center"/>
      <protection locked="0"/>
    </xf>
    <xf numFmtId="179" fontId="0" fillId="0" borderId="27" xfId="0" applyNumberFormat="1" applyFill="1" applyBorder="1" applyAlignment="1" applyProtection="1">
      <alignment horizontal="center" vertical="center"/>
      <protection locked="0"/>
    </xf>
    <xf numFmtId="49" fontId="0" fillId="0" borderId="27" xfId="0" applyNumberFormat="1" applyFill="1" applyBorder="1" applyAlignment="1" applyProtection="1">
      <alignment horizontal="center" vertical="center"/>
      <protection locked="0"/>
    </xf>
    <xf numFmtId="49" fontId="0" fillId="0" borderId="27" xfId="0" applyNumberFormat="1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180" fontId="0" fillId="0" borderId="27" xfId="0" applyNumberFormat="1" applyFill="1" applyBorder="1" applyAlignment="1" applyProtection="1">
      <alignment vertical="center"/>
      <protection locked="0"/>
    </xf>
    <xf numFmtId="178" fontId="0" fillId="0" borderId="27" xfId="0" applyNumberFormat="1" applyFill="1" applyBorder="1" applyAlignment="1" applyProtection="1">
      <alignment vertical="center"/>
      <protection locked="0"/>
    </xf>
    <xf numFmtId="177" fontId="0" fillId="0" borderId="27" xfId="0" applyNumberFormat="1" applyFill="1" applyBorder="1" applyAlignment="1" applyProtection="1">
      <alignment horizontal="center" vertical="center" shrinkToFit="1"/>
      <protection locked="0"/>
    </xf>
    <xf numFmtId="0" fontId="31" fillId="0" borderId="27" xfId="0" applyFont="1" applyFill="1" applyBorder="1" applyAlignment="1" applyProtection="1">
      <alignment horizontal="center" vertical="center" shrinkToFit="1"/>
      <protection locked="0"/>
    </xf>
    <xf numFmtId="177" fontId="10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0" applyFont="1" applyFill="1" applyBorder="1" applyAlignment="1" applyProtection="1">
      <alignment horizontal="center" vertical="center" wrapText="1" shrinkToFit="1"/>
      <protection locked="0"/>
    </xf>
    <xf numFmtId="0" fontId="37" fillId="0" borderId="27" xfId="0" applyFont="1" applyFill="1" applyBorder="1" applyAlignment="1" applyProtection="1">
      <alignment horizontal="center" vertical="center" wrapText="1" shrinkToFit="1"/>
      <protection locked="0"/>
    </xf>
    <xf numFmtId="0" fontId="12" fillId="0" borderId="27" xfId="0" applyFont="1" applyFill="1" applyBorder="1" applyAlignment="1" applyProtection="1">
      <alignment horizontal="center" vertical="center" wrapText="1" shrinkToFit="1"/>
      <protection locked="0"/>
    </xf>
    <xf numFmtId="14" fontId="0" fillId="0" borderId="27" xfId="0" applyNumberFormat="1" applyFill="1" applyBorder="1" applyAlignment="1" applyProtection="1">
      <alignment horizontal="center" vertical="center" wrapText="1" shrinkToFit="1"/>
      <protection locked="0"/>
    </xf>
    <xf numFmtId="0" fontId="21" fillId="0" borderId="37" xfId="0" applyFont="1" applyFill="1" applyBorder="1" applyAlignment="1" applyProtection="1">
      <alignment horizontal="center" vertical="center" shrinkToFit="1"/>
      <protection locked="0"/>
    </xf>
    <xf numFmtId="0" fontId="0" fillId="14" borderId="23" xfId="0" applyFill="1" applyBorder="1" applyAlignment="1" applyProtection="1">
      <alignment horizontal="center" vertical="top" shrinkToFit="1"/>
    </xf>
    <xf numFmtId="0" fontId="0" fillId="13" borderId="31" xfId="0" applyNumberFormat="1" applyFill="1" applyBorder="1" applyAlignment="1" applyProtection="1">
      <alignment vertical="center" wrapText="1"/>
      <protection locked="0"/>
    </xf>
    <xf numFmtId="181" fontId="53" fillId="7" borderId="93" xfId="0" applyNumberFormat="1" applyFont="1" applyFill="1" applyBorder="1" applyAlignment="1" applyProtection="1">
      <alignment horizontal="left" vertical="center"/>
      <protection locked="0"/>
    </xf>
    <xf numFmtId="0" fontId="46" fillId="13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shrinkToFit="1"/>
      <protection locked="0"/>
    </xf>
    <xf numFmtId="0" fontId="21" fillId="0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 shrinkToFit="1"/>
      <protection locked="0"/>
    </xf>
    <xf numFmtId="14" fontId="0" fillId="0" borderId="0" xfId="0" applyNumberFormat="1" applyFill="1" applyBorder="1" applyAlignment="1" applyProtection="1">
      <alignment horizontal="center" vertical="center" shrinkToFit="1"/>
      <protection locked="0"/>
    </xf>
    <xf numFmtId="14" fontId="10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14" fontId="1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right"/>
    </xf>
    <xf numFmtId="0" fontId="0" fillId="10" borderId="0" xfId="0" applyFill="1" applyBorder="1" applyAlignment="1" applyProtection="1">
      <alignment horizontal="right" indent="1"/>
    </xf>
    <xf numFmtId="49" fontId="0" fillId="0" borderId="0" xfId="0" applyNumberFormat="1" applyFill="1" applyBorder="1" applyAlignment="1" applyProtection="1">
      <alignment horizontal="right" indent="1"/>
    </xf>
    <xf numFmtId="0" fontId="12" fillId="0" borderId="0" xfId="0" applyFont="1" applyAlignment="1" applyProtection="1">
      <alignment horizontal="center"/>
    </xf>
    <xf numFmtId="0" fontId="0" fillId="16" borderId="13" xfId="0" applyFill="1" applyBorder="1" applyProtection="1"/>
    <xf numFmtId="0" fontId="0" fillId="16" borderId="96" xfId="0" applyFill="1" applyBorder="1" applyAlignment="1" applyProtection="1">
      <alignment shrinkToFit="1"/>
    </xf>
    <xf numFmtId="0" fontId="0" fillId="16" borderId="13" xfId="0" applyFill="1" applyBorder="1" applyAlignment="1" applyProtection="1">
      <alignment shrinkToFit="1"/>
    </xf>
    <xf numFmtId="0" fontId="25" fillId="16" borderId="0" xfId="0" applyFont="1" applyFill="1" applyProtection="1"/>
    <xf numFmtId="0" fontId="25" fillId="17" borderId="14" xfId="0" applyFont="1" applyFill="1" applyBorder="1" applyAlignment="1" applyProtection="1">
      <alignment horizontal="center"/>
    </xf>
    <xf numFmtId="0" fontId="55" fillId="17" borderId="14" xfId="0" applyFont="1" applyFill="1" applyBorder="1" applyProtection="1"/>
    <xf numFmtId="0" fontId="0" fillId="0" borderId="0" xfId="0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horizontal="centerContinuous"/>
    </xf>
    <xf numFmtId="0" fontId="26" fillId="0" borderId="0" xfId="0" applyFont="1" applyFill="1" applyBorder="1" applyAlignment="1" applyProtection="1">
      <alignment horizontal="right"/>
    </xf>
    <xf numFmtId="0" fontId="12" fillId="0" borderId="0" xfId="0" applyFont="1" applyFill="1" applyBorder="1" applyProtection="1"/>
    <xf numFmtId="0" fontId="25" fillId="0" borderId="0" xfId="0" applyFont="1" applyFill="1" applyBorder="1" applyProtection="1"/>
    <xf numFmtId="0" fontId="0" fillId="0" borderId="0" xfId="0" quotePrefix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Continuous" vertical="center" shrinkToFit="1"/>
    </xf>
    <xf numFmtId="0" fontId="57" fillId="0" borderId="0" xfId="0" applyFont="1" applyFill="1" applyBorder="1" applyAlignment="1" applyProtection="1">
      <alignment horizontal="centerContinuous"/>
    </xf>
    <xf numFmtId="0" fontId="25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shrinkToFit="1"/>
    </xf>
    <xf numFmtId="0" fontId="55" fillId="0" borderId="0" xfId="0" applyFont="1" applyFill="1" applyBorder="1" applyProtection="1"/>
    <xf numFmtId="0" fontId="19" fillId="7" borderId="0" xfId="0" applyFont="1" applyFill="1" applyAlignment="1" applyProtection="1">
      <alignment horizontal="left" shrinkToFit="1"/>
    </xf>
    <xf numFmtId="0" fontId="15" fillId="7" borderId="0" xfId="0" applyFont="1" applyFill="1" applyAlignment="1" applyProtection="1">
      <alignment horizontal="left" shrinkToFit="1"/>
    </xf>
    <xf numFmtId="0" fontId="11" fillId="7" borderId="0" xfId="0" applyFont="1" applyFill="1" applyAlignment="1" applyProtection="1">
      <alignment horizontal="left"/>
    </xf>
    <xf numFmtId="0" fontId="0" fillId="2" borderId="0" xfId="0" applyNumberFormat="1" applyFill="1" applyProtection="1"/>
    <xf numFmtId="0" fontId="56" fillId="7" borderId="0" xfId="0" applyFont="1" applyFill="1" applyAlignment="1" applyProtection="1">
      <alignment vertical="center" wrapText="1"/>
    </xf>
    <xf numFmtId="0" fontId="60" fillId="7" borderId="0" xfId="0" applyFont="1" applyFill="1" applyProtection="1"/>
    <xf numFmtId="0" fontId="32" fillId="7" borderId="0" xfId="0" applyFont="1" applyFill="1" applyProtection="1"/>
    <xf numFmtId="0" fontId="32" fillId="7" borderId="0" xfId="0" applyFont="1" applyFill="1" applyAlignment="1" applyProtection="1">
      <alignment vertical="center"/>
    </xf>
    <xf numFmtId="49" fontId="15" fillId="7" borderId="0" xfId="0" quotePrefix="1" applyNumberFormat="1" applyFont="1" applyFill="1" applyAlignment="1" applyProtection="1">
      <alignment horizontal="right" vertical="center"/>
    </xf>
    <xf numFmtId="49" fontId="15" fillId="7" borderId="0" xfId="0" quotePrefix="1" applyNumberFormat="1" applyFont="1" applyFill="1" applyAlignment="1" applyProtection="1">
      <alignment vertical="center"/>
    </xf>
    <xf numFmtId="0" fontId="61" fillId="7" borderId="0" xfId="0" applyFont="1" applyFill="1" applyAlignment="1" applyProtection="1">
      <alignment vertical="center" wrapText="1"/>
    </xf>
    <xf numFmtId="0" fontId="62" fillId="7" borderId="0" xfId="0" applyFont="1" applyFill="1" applyAlignment="1" applyProtection="1">
      <alignment vertical="center"/>
    </xf>
    <xf numFmtId="0" fontId="5" fillId="4" borderId="35" xfId="0" applyFont="1" applyFill="1" applyBorder="1" applyAlignment="1" applyProtection="1">
      <alignment horizontal="left" vertical="center"/>
    </xf>
    <xf numFmtId="0" fontId="21" fillId="0" borderId="17" xfId="0" applyFont="1" applyFill="1" applyBorder="1" applyAlignment="1" applyProtection="1">
      <alignment horizontal="center" vertical="center" shrinkToFit="1"/>
      <protection locked="0"/>
    </xf>
    <xf numFmtId="0" fontId="21" fillId="0" borderId="27" xfId="0" applyFont="1" applyFill="1" applyBorder="1" applyAlignment="1" applyProtection="1">
      <alignment horizontal="center" vertical="center" shrinkToFit="1"/>
      <protection locked="0"/>
    </xf>
    <xf numFmtId="0" fontId="24" fillId="0" borderId="17" xfId="0" applyFont="1" applyFill="1" applyBorder="1" applyAlignment="1" applyProtection="1">
      <alignment horizontal="center" vertical="center" wrapText="1" shrinkToFit="1"/>
      <protection locked="0"/>
    </xf>
    <xf numFmtId="0" fontId="0" fillId="0" borderId="20" xfId="0" applyBorder="1" applyAlignment="1" applyProtection="1">
      <alignment horizontal="center"/>
    </xf>
    <xf numFmtId="0" fontId="0" fillId="0" borderId="20" xfId="0" applyBorder="1" applyProtection="1"/>
    <xf numFmtId="49" fontId="0" fillId="4" borderId="97" xfId="0" applyNumberFormat="1" applyFill="1" applyBorder="1" applyAlignment="1" applyProtection="1">
      <alignment horizontal="center" shrinkToFit="1"/>
    </xf>
    <xf numFmtId="49" fontId="0" fillId="4" borderId="82" xfId="0" applyNumberFormat="1" applyFill="1" applyBorder="1" applyAlignment="1" applyProtection="1">
      <alignment horizontal="center" shrinkToFit="1"/>
    </xf>
    <xf numFmtId="49" fontId="0" fillId="4" borderId="19" xfId="0" applyNumberFormat="1" applyFill="1" applyBorder="1" applyAlignment="1" applyProtection="1">
      <alignment horizontal="center" shrinkToFit="1"/>
    </xf>
    <xf numFmtId="49" fontId="0" fillId="4" borderId="21" xfId="0" applyNumberFormat="1" applyFill="1" applyBorder="1" applyAlignment="1" applyProtection="1">
      <alignment horizontal="center" shrinkToFit="1"/>
    </xf>
    <xf numFmtId="0" fontId="0" fillId="6" borderId="90" xfId="0" applyFill="1" applyBorder="1" applyAlignment="1" applyProtection="1">
      <alignment horizontal="center" vertical="top" shrinkToFit="1"/>
    </xf>
    <xf numFmtId="49" fontId="0" fillId="0" borderId="98" xfId="0" applyNumberFormat="1" applyFill="1" applyBorder="1" applyAlignment="1" applyProtection="1">
      <alignment horizontal="center" shrinkToFit="1"/>
    </xf>
    <xf numFmtId="49" fontId="0" fillId="0" borderId="6" xfId="0" applyNumberFormat="1" applyFill="1" applyBorder="1" applyAlignment="1" applyProtection="1">
      <alignment horizontal="center" shrinkToFit="1"/>
    </xf>
    <xf numFmtId="49" fontId="0" fillId="0" borderId="99" xfId="0" applyNumberFormat="1" applyFill="1" applyBorder="1" applyAlignment="1" applyProtection="1">
      <alignment horizontal="center" shrinkToFit="1"/>
    </xf>
    <xf numFmtId="0" fontId="30" fillId="14" borderId="77" xfId="0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 applyProtection="1">
      <alignment horizontal="center" vertical="center"/>
    </xf>
    <xf numFmtId="0" fontId="30" fillId="4" borderId="100" xfId="0" applyFont="1" applyFill="1" applyBorder="1" applyAlignment="1" applyProtection="1">
      <alignment horizontal="center" vertical="center"/>
    </xf>
    <xf numFmtId="0" fontId="30" fillId="14" borderId="101" xfId="0" applyFont="1" applyFill="1" applyBorder="1" applyAlignment="1" applyProtection="1">
      <alignment horizontal="center" vertical="center"/>
    </xf>
    <xf numFmtId="0" fontId="30" fillId="14" borderId="100" xfId="0" applyFont="1" applyFill="1" applyBorder="1" applyAlignment="1" applyProtection="1">
      <alignment horizontal="center" vertical="center"/>
    </xf>
    <xf numFmtId="0" fontId="30" fillId="6" borderId="102" xfId="0" applyFont="1" applyFill="1" applyBorder="1" applyAlignment="1" applyProtection="1">
      <alignment horizontal="center" vertical="center"/>
    </xf>
    <xf numFmtId="14" fontId="0" fillId="6" borderId="17" xfId="0" applyNumberFormat="1" applyFill="1" applyBorder="1" applyAlignment="1" applyProtection="1">
      <alignment vertical="center"/>
    </xf>
    <xf numFmtId="0" fontId="48" fillId="6" borderId="27" xfId="0" applyFont="1" applyFill="1" applyBorder="1" applyAlignment="1" applyProtection="1">
      <alignment vertical="center" wrapText="1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8" fontId="10" fillId="2" borderId="0" xfId="0" applyNumberFormat="1" applyFont="1" applyFill="1" applyAlignment="1" applyProtection="1">
      <alignment horizontal="left"/>
    </xf>
    <xf numFmtId="180" fontId="0" fillId="2" borderId="103" xfId="0" applyNumberFormat="1" applyFill="1" applyBorder="1" applyProtection="1">
      <protection locked="0"/>
    </xf>
    <xf numFmtId="180" fontId="0" fillId="13" borderId="12" xfId="0" applyNumberFormat="1" applyFill="1" applyBorder="1" applyAlignment="1" applyProtection="1">
      <alignment horizontal="center" vertical="center" shrinkToFit="1"/>
      <protection locked="0"/>
    </xf>
    <xf numFmtId="180" fontId="0" fillId="13" borderId="26" xfId="0" applyNumberFormat="1" applyFill="1" applyBorder="1" applyAlignment="1" applyProtection="1">
      <alignment horizontal="center" vertical="center" shrinkToFit="1"/>
      <protection locked="0"/>
    </xf>
    <xf numFmtId="180" fontId="10" fillId="0" borderId="26" xfId="0" applyNumberFormat="1" applyFont="1" applyFill="1" applyBorder="1" applyAlignment="1" applyProtection="1">
      <alignment horizontal="center" vertical="center" shrinkToFit="1"/>
      <protection locked="0"/>
    </xf>
    <xf numFmtId="180" fontId="0" fillId="0" borderId="26" xfId="0" applyNumberFormat="1" applyFill="1" applyBorder="1" applyAlignment="1" applyProtection="1">
      <alignment horizontal="center" vertical="center" shrinkToFit="1"/>
      <protection locked="0"/>
    </xf>
    <xf numFmtId="182" fontId="0" fillId="13" borderId="8" xfId="0" applyNumberFormat="1" applyFill="1" applyBorder="1" applyAlignment="1" applyProtection="1">
      <alignment vertical="center"/>
      <protection locked="0"/>
    </xf>
    <xf numFmtId="182" fontId="31" fillId="0" borderId="26" xfId="0" applyNumberFormat="1" applyFont="1" applyFill="1" applyBorder="1" applyAlignment="1" applyProtection="1">
      <alignment horizontal="center" vertical="center" shrinkToFit="1"/>
      <protection locked="0"/>
    </xf>
    <xf numFmtId="182" fontId="31" fillId="0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13" borderId="66" xfId="0" applyFont="1" applyFill="1" applyBorder="1" applyAlignment="1" applyProtection="1">
      <alignment horizontal="left" vertical="center" wrapText="1"/>
      <protection locked="0"/>
    </xf>
    <xf numFmtId="0" fontId="0" fillId="7" borderId="0" xfId="0" applyFill="1" applyProtection="1">
      <protection locked="0"/>
    </xf>
    <xf numFmtId="49" fontId="8" fillId="0" borderId="41" xfId="0" applyNumberFormat="1" applyFont="1" applyBorder="1" applyAlignment="1" applyProtection="1">
      <alignment horizontal="left" vertical="center" indent="1"/>
      <protection locked="0"/>
    </xf>
    <xf numFmtId="49" fontId="8" fillId="0" borderId="42" xfId="0" applyNumberFormat="1" applyFont="1" applyBorder="1" applyAlignment="1" applyProtection="1">
      <alignment horizontal="left" vertical="center" indent="1"/>
      <protection locked="0"/>
    </xf>
    <xf numFmtId="49" fontId="8" fillId="0" borderId="43" xfId="0" applyNumberFormat="1" applyFont="1" applyBorder="1" applyAlignment="1" applyProtection="1">
      <alignment horizontal="left" vertical="center" indent="1"/>
      <protection locked="0"/>
    </xf>
    <xf numFmtId="0" fontId="27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11" fillId="4" borderId="1" xfId="0" applyFont="1" applyFill="1" applyBorder="1" applyAlignment="1" applyProtection="1">
      <alignment horizontal="left" vertical="center"/>
    </xf>
    <xf numFmtId="0" fontId="11" fillId="4" borderId="2" xfId="0" applyFont="1" applyFill="1" applyBorder="1" applyAlignment="1" applyProtection="1">
      <alignment horizontal="left" vertical="center"/>
    </xf>
    <xf numFmtId="0" fontId="11" fillId="4" borderId="32" xfId="0" applyFont="1" applyFill="1" applyBorder="1" applyAlignment="1" applyProtection="1">
      <alignment horizontal="left" vertical="center"/>
    </xf>
    <xf numFmtId="176" fontId="0" fillId="0" borderId="11" xfId="0" applyNumberFormat="1" applyBorder="1" applyAlignment="1" applyProtection="1">
      <alignment horizontal="left" vertical="center" indent="1"/>
      <protection locked="0"/>
    </xf>
    <xf numFmtId="176" fontId="0" fillId="0" borderId="2" xfId="0" applyNumberFormat="1" applyBorder="1" applyAlignment="1" applyProtection="1">
      <alignment horizontal="left" vertical="center" indent="1"/>
      <protection locked="0"/>
    </xf>
    <xf numFmtId="176" fontId="0" fillId="0" borderId="3" xfId="0" applyNumberFormat="1" applyBorder="1" applyAlignment="1" applyProtection="1">
      <alignment horizontal="left" vertical="center" indent="1"/>
      <protection locked="0"/>
    </xf>
    <xf numFmtId="49" fontId="16" fillId="0" borderId="28" xfId="0" applyNumberFormat="1" applyFont="1" applyBorder="1" applyAlignment="1" applyProtection="1">
      <alignment horizontal="left" vertical="center" indent="1"/>
      <protection locked="0"/>
    </xf>
    <xf numFmtId="49" fontId="8" fillId="0" borderId="18" xfId="0" applyNumberFormat="1" applyFont="1" applyBorder="1" applyAlignment="1" applyProtection="1">
      <alignment horizontal="left" vertical="center" indent="1"/>
      <protection locked="0"/>
    </xf>
    <xf numFmtId="49" fontId="8" fillId="0" borderId="36" xfId="0" applyNumberFormat="1" applyFont="1" applyBorder="1" applyAlignment="1" applyProtection="1">
      <alignment horizontal="left" vertical="center" indent="1"/>
      <protection locked="0"/>
    </xf>
    <xf numFmtId="0" fontId="15" fillId="4" borderId="44" xfId="0" applyFont="1" applyFill="1" applyBorder="1" applyAlignment="1" applyProtection="1">
      <alignment horizontal="left" vertical="center"/>
    </xf>
    <xf numFmtId="0" fontId="15" fillId="4" borderId="45" xfId="0" applyFont="1" applyFill="1" applyBorder="1" applyAlignment="1" applyProtection="1">
      <alignment horizontal="left" vertical="center"/>
    </xf>
    <xf numFmtId="0" fontId="15" fillId="4" borderId="46" xfId="0" applyFont="1" applyFill="1" applyBorder="1" applyAlignment="1" applyProtection="1">
      <alignment horizontal="left" vertical="center"/>
    </xf>
    <xf numFmtId="49" fontId="0" fillId="0" borderId="38" xfId="0" applyNumberFormat="1" applyBorder="1" applyAlignment="1" applyProtection="1">
      <alignment horizontal="left" vertical="center" indent="1"/>
      <protection locked="0"/>
    </xf>
    <xf numFmtId="49" fontId="0" fillId="0" borderId="39" xfId="0" applyNumberFormat="1" applyBorder="1" applyAlignment="1" applyProtection="1">
      <alignment horizontal="left" vertical="center" indent="1"/>
      <protection locked="0"/>
    </xf>
    <xf numFmtId="49" fontId="0" fillId="0" borderId="40" xfId="0" applyNumberFormat="1" applyBorder="1" applyAlignment="1" applyProtection="1">
      <alignment horizontal="left" vertical="center" indent="1"/>
      <protection locked="0"/>
    </xf>
    <xf numFmtId="0" fontId="15" fillId="4" borderId="1" xfId="0" applyFont="1" applyFill="1" applyBorder="1" applyAlignment="1" applyProtection="1">
      <alignment horizontal="left" vertical="center"/>
    </xf>
    <xf numFmtId="0" fontId="15" fillId="4" borderId="2" xfId="0" applyFont="1" applyFill="1" applyBorder="1" applyAlignment="1" applyProtection="1">
      <alignment horizontal="left" vertical="center"/>
    </xf>
    <xf numFmtId="0" fontId="15" fillId="4" borderId="32" xfId="0" applyFont="1" applyFill="1" applyBorder="1" applyAlignment="1" applyProtection="1">
      <alignment horizontal="left" vertical="center"/>
    </xf>
    <xf numFmtId="49" fontId="0" fillId="0" borderId="6" xfId="0" applyNumberFormat="1" applyBorder="1" applyAlignment="1" applyProtection="1">
      <alignment horizontal="left" vertical="center" indent="1"/>
      <protection locked="0"/>
    </xf>
    <xf numFmtId="49" fontId="0" fillId="0" borderId="11" xfId="0" applyNumberFormat="1" applyBorder="1" applyAlignment="1" applyProtection="1">
      <alignment horizontal="left" vertical="center" indent="1"/>
      <protection locked="0"/>
    </xf>
    <xf numFmtId="49" fontId="0" fillId="0" borderId="7" xfId="0" applyNumberFormat="1" applyBorder="1" applyAlignment="1" applyProtection="1">
      <alignment horizontal="left" vertical="center" indent="1"/>
      <protection locked="0"/>
    </xf>
    <xf numFmtId="0" fontId="53" fillId="7" borderId="94" xfId="0" applyFont="1" applyFill="1" applyBorder="1" applyAlignment="1" applyProtection="1">
      <alignment horizontal="right" vertical="center"/>
      <protection locked="0"/>
    </xf>
    <xf numFmtId="0" fontId="53" fillId="7" borderId="95" xfId="0" applyFont="1" applyFill="1" applyBorder="1" applyAlignment="1" applyProtection="1">
      <alignment horizontal="right" vertical="center"/>
      <protection locked="0"/>
    </xf>
    <xf numFmtId="0" fontId="19" fillId="7" borderId="0" xfId="0" applyFont="1" applyFill="1" applyAlignment="1" applyProtection="1">
      <alignment horizontal="left" shrinkToFit="1"/>
    </xf>
    <xf numFmtId="0" fontId="15" fillId="7" borderId="0" xfId="0" applyFont="1" applyFill="1" applyAlignment="1" applyProtection="1">
      <alignment horizontal="left" shrinkToFit="1"/>
    </xf>
    <xf numFmtId="49" fontId="0" fillId="0" borderId="12" xfId="0" applyNumberFormat="1" applyBorder="1" applyAlignment="1" applyProtection="1">
      <alignment horizontal="left" vertical="center" indent="1"/>
      <protection locked="0"/>
    </xf>
    <xf numFmtId="49" fontId="0" fillId="0" borderId="27" xfId="0" applyNumberFormat="1" applyBorder="1" applyAlignment="1" applyProtection="1">
      <alignment horizontal="left" vertical="center" indent="1"/>
      <protection locked="0"/>
    </xf>
    <xf numFmtId="49" fontId="0" fillId="0" borderId="10" xfId="0" applyNumberFormat="1" applyBorder="1" applyAlignment="1" applyProtection="1">
      <alignment horizontal="left" vertical="center" indent="1"/>
      <protection locked="0"/>
    </xf>
    <xf numFmtId="49" fontId="0" fillId="0" borderId="12" xfId="0" applyNumberFormat="1" applyFill="1" applyBorder="1" applyAlignment="1" applyProtection="1">
      <alignment horizontal="left" vertical="center" indent="1" shrinkToFit="1"/>
      <protection locked="0"/>
    </xf>
    <xf numFmtId="49" fontId="0" fillId="0" borderId="27" xfId="0" applyNumberFormat="1" applyFill="1" applyBorder="1" applyAlignment="1" applyProtection="1">
      <alignment horizontal="left" vertical="center" indent="1" shrinkToFit="1"/>
      <protection locked="0"/>
    </xf>
    <xf numFmtId="49" fontId="0" fillId="0" borderId="37" xfId="0" applyNumberFormat="1" applyFill="1" applyBorder="1" applyAlignment="1" applyProtection="1">
      <alignment horizontal="left" vertical="center" indent="1" shrinkToFit="1"/>
      <protection locked="0"/>
    </xf>
    <xf numFmtId="0" fontId="15" fillId="4" borderId="15" xfId="0" applyFont="1" applyFill="1" applyBorder="1" applyAlignment="1" applyProtection="1">
      <alignment horizontal="left" vertical="center"/>
    </xf>
    <xf numFmtId="0" fontId="15" fillId="4" borderId="17" xfId="0" applyFont="1" applyFill="1" applyBorder="1" applyAlignment="1" applyProtection="1">
      <alignment horizontal="left" vertical="center"/>
    </xf>
    <xf numFmtId="0" fontId="15" fillId="4" borderId="16" xfId="0" applyFont="1" applyFill="1" applyBorder="1" applyAlignment="1" applyProtection="1">
      <alignment horizontal="left" vertical="center"/>
    </xf>
    <xf numFmtId="0" fontId="15" fillId="4" borderId="9" xfId="0" applyFont="1" applyFill="1" applyBorder="1" applyAlignment="1" applyProtection="1">
      <alignment horizontal="left" vertical="center"/>
    </xf>
    <xf numFmtId="0" fontId="15" fillId="4" borderId="27" xfId="0" applyFont="1" applyFill="1" applyBorder="1" applyAlignment="1" applyProtection="1">
      <alignment horizontal="left" vertical="center"/>
    </xf>
    <xf numFmtId="0" fontId="15" fillId="4" borderId="10" xfId="0" applyFont="1" applyFill="1" applyBorder="1" applyAlignment="1" applyProtection="1">
      <alignment horizontal="left" vertical="center"/>
    </xf>
    <xf numFmtId="49" fontId="0" fillId="0" borderId="85" xfId="0" applyNumberFormat="1" applyFill="1" applyBorder="1" applyAlignment="1" applyProtection="1">
      <alignment horizontal="center" vertical="center"/>
      <protection locked="0"/>
    </xf>
    <xf numFmtId="49" fontId="0" fillId="0" borderId="86" xfId="0" applyNumberFormat="1" applyFill="1" applyBorder="1" applyAlignment="1" applyProtection="1">
      <alignment horizontal="center" vertical="center"/>
      <protection locked="0"/>
    </xf>
    <xf numFmtId="49" fontId="0" fillId="0" borderId="33" xfId="0" applyNumberFormat="1" applyFill="1" applyBorder="1" applyAlignment="1" applyProtection="1">
      <alignment horizontal="left" vertical="center"/>
      <protection locked="0"/>
    </xf>
    <xf numFmtId="49" fontId="0" fillId="0" borderId="34" xfId="0" applyNumberFormat="1" applyFill="1" applyBorder="1" applyAlignment="1" applyProtection="1">
      <alignment horizontal="left" vertical="center"/>
      <protection locked="0"/>
    </xf>
    <xf numFmtId="49" fontId="11" fillId="4" borderId="19" xfId="0" applyNumberFormat="1" applyFont="1" applyFill="1" applyBorder="1" applyAlignment="1" applyProtection="1">
      <alignment horizontal="center" vertical="center" shrinkToFit="1"/>
    </xf>
    <xf numFmtId="49" fontId="15" fillId="4" borderId="21" xfId="0" applyNumberFormat="1" applyFont="1" applyFill="1" applyBorder="1" applyAlignment="1" applyProtection="1">
      <alignment horizontal="center" vertical="center" shrinkToFit="1"/>
    </xf>
    <xf numFmtId="49" fontId="0" fillId="0" borderId="19" xfId="0" applyNumberFormat="1" applyBorder="1" applyAlignment="1" applyProtection="1">
      <alignment horizontal="left" vertical="center" indent="1" shrinkToFit="1"/>
      <protection locked="0"/>
    </xf>
    <xf numFmtId="49" fontId="0" fillId="0" borderId="20" xfId="0" applyNumberFormat="1" applyBorder="1" applyAlignment="1" applyProtection="1">
      <alignment horizontal="left" vertical="center" indent="1" shrinkToFit="1"/>
      <protection locked="0"/>
    </xf>
    <xf numFmtId="49" fontId="0" fillId="0" borderId="21" xfId="0" applyNumberFormat="1" applyBorder="1" applyAlignment="1" applyProtection="1">
      <alignment horizontal="left" vertical="center" indent="1" shrinkToFit="1"/>
      <protection locked="0"/>
    </xf>
    <xf numFmtId="179" fontId="44" fillId="0" borderId="19" xfId="0" applyNumberFormat="1" applyFont="1" applyBorder="1" applyAlignment="1" applyProtection="1">
      <alignment horizontal="center" vertical="center" shrinkToFit="1"/>
      <protection locked="0"/>
    </xf>
    <xf numFmtId="179" fontId="44" fillId="0" borderId="20" xfId="0" applyNumberFormat="1" applyFont="1" applyBorder="1" applyAlignment="1" applyProtection="1">
      <alignment horizontal="center" vertical="center" shrinkToFit="1"/>
      <protection locked="0"/>
    </xf>
    <xf numFmtId="179" fontId="44" fillId="0" borderId="22" xfId="0" applyNumberFormat="1" applyFont="1" applyBorder="1" applyAlignment="1" applyProtection="1">
      <alignment horizontal="center" vertical="center" shrinkToFit="1"/>
      <protection locked="0"/>
    </xf>
    <xf numFmtId="0" fontId="15" fillId="4" borderId="1" xfId="0" applyFont="1" applyFill="1" applyBorder="1" applyAlignment="1" applyProtection="1">
      <alignment horizontal="center" vertical="center"/>
    </xf>
    <xf numFmtId="0" fontId="15" fillId="4" borderId="2" xfId="0" applyFont="1" applyFill="1" applyBorder="1" applyAlignment="1" applyProtection="1">
      <alignment horizontal="center" vertical="center"/>
    </xf>
    <xf numFmtId="0" fontId="15" fillId="4" borderId="32" xfId="0" applyFont="1" applyFill="1" applyBorder="1" applyAlignment="1" applyProtection="1">
      <alignment horizontal="center" vertical="center"/>
    </xf>
    <xf numFmtId="49" fontId="44" fillId="0" borderId="11" xfId="0" applyNumberFormat="1" applyFont="1" applyBorder="1" applyAlignment="1" applyProtection="1">
      <alignment horizontal="left" vertical="center" indent="1" shrinkToFit="1"/>
      <protection locked="0"/>
    </xf>
    <xf numFmtId="49" fontId="44" fillId="0" borderId="2" xfId="0" applyNumberFormat="1" applyFont="1" applyBorder="1" applyAlignment="1" applyProtection="1">
      <alignment horizontal="left" vertical="center" indent="1" shrinkToFit="1"/>
      <protection locked="0"/>
    </xf>
    <xf numFmtId="49" fontId="44" fillId="0" borderId="32" xfId="0" applyNumberFormat="1" applyFont="1" applyBorder="1" applyAlignment="1" applyProtection="1">
      <alignment horizontal="left" vertical="center" indent="1" shrinkToFit="1"/>
      <protection locked="0"/>
    </xf>
    <xf numFmtId="49" fontId="45" fillId="0" borderId="11" xfId="0" applyNumberFormat="1" applyFont="1" applyFill="1" applyBorder="1" applyAlignment="1" applyProtection="1">
      <alignment horizontal="left" vertical="center" indent="1" shrinkToFit="1"/>
      <protection locked="0"/>
    </xf>
    <xf numFmtId="49" fontId="45" fillId="0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21" fillId="0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 shrinkToFit="1"/>
      <protection locked="0"/>
    </xf>
    <xf numFmtId="0" fontId="13" fillId="6" borderId="48" xfId="0" applyFont="1" applyFill="1" applyBorder="1" applyAlignment="1" applyProtection="1">
      <alignment horizontal="center"/>
    </xf>
    <xf numFmtId="0" fontId="13" fillId="6" borderId="47" xfId="0" applyFont="1" applyFill="1" applyBorder="1" applyAlignment="1" applyProtection="1">
      <alignment horizontal="center"/>
    </xf>
    <xf numFmtId="0" fontId="13" fillId="6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left"/>
    </xf>
    <xf numFmtId="0" fontId="56" fillId="7" borderId="0" xfId="0" applyFont="1" applyFill="1" applyAlignment="1" applyProtection="1">
      <alignment horizontal="left" vertical="top" shrinkToFit="1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0" fontId="16" fillId="0" borderId="2" xfId="0" applyFont="1" applyFill="1" applyBorder="1" applyAlignment="1" applyProtection="1">
      <alignment horizontal="left" vertical="center" wrapText="1"/>
      <protection locked="0"/>
    </xf>
    <xf numFmtId="0" fontId="16" fillId="0" borderId="3" xfId="0" applyFont="1" applyFill="1" applyBorder="1" applyAlignment="1" applyProtection="1">
      <alignment horizontal="left" vertical="center" wrapText="1"/>
      <protection locked="0"/>
    </xf>
    <xf numFmtId="180" fontId="0" fillId="5" borderId="1" xfId="0" applyNumberFormat="1" applyFill="1" applyBorder="1" applyAlignment="1" applyProtection="1">
      <alignment horizontal="center" vertical="center"/>
      <protection locked="0"/>
    </xf>
    <xf numFmtId="180" fontId="0" fillId="5" borderId="2" xfId="0" applyNumberFormat="1" applyFill="1" applyBorder="1" applyAlignment="1" applyProtection="1">
      <alignment horizontal="center" vertical="center"/>
      <protection locked="0"/>
    </xf>
    <xf numFmtId="180" fontId="0" fillId="5" borderId="3" xfId="0" applyNumberForma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 applyProtection="1">
      <alignment horizontal="left" vertical="center" wrapText="1"/>
      <protection locked="0"/>
    </xf>
    <xf numFmtId="0" fontId="16" fillId="5" borderId="2" xfId="0" applyFont="1" applyFill="1" applyBorder="1" applyAlignment="1" applyProtection="1">
      <alignment horizontal="left" vertical="center" wrapText="1"/>
      <protection locked="0"/>
    </xf>
    <xf numFmtId="0" fontId="16" fillId="5" borderId="3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top" wrapText="1" indent="3"/>
    </xf>
    <xf numFmtId="0" fontId="0" fillId="13" borderId="0" xfId="0" applyFill="1" applyAlignment="1" applyProtection="1">
      <alignment horizontal="left" vertical="center"/>
      <protection locked="0"/>
    </xf>
    <xf numFmtId="0" fontId="0" fillId="13" borderId="27" xfId="0" applyFill="1" applyBorder="1" applyAlignment="1" applyProtection="1">
      <alignment horizontal="left" vertical="center"/>
      <protection locked="0"/>
    </xf>
    <xf numFmtId="177" fontId="8" fillId="12" borderId="78" xfId="0" applyNumberFormat="1" applyFont="1" applyFill="1" applyBorder="1" applyAlignment="1" applyProtection="1">
      <alignment horizontal="center" wrapText="1"/>
    </xf>
    <xf numFmtId="177" fontId="0" fillId="12" borderId="77" xfId="0" applyNumberFormat="1" applyFill="1" applyBorder="1" applyAlignment="1" applyProtection="1">
      <alignment horizontal="center"/>
    </xf>
    <xf numFmtId="177" fontId="8" fillId="6" borderId="19" xfId="0" applyNumberFormat="1" applyFont="1" applyFill="1" applyBorder="1" applyAlignment="1" applyProtection="1"/>
    <xf numFmtId="177" fontId="8" fillId="6" borderId="21" xfId="0" applyNumberFormat="1" applyFont="1" applyFill="1" applyBorder="1" applyAlignment="1" applyProtection="1"/>
    <xf numFmtId="0" fontId="49" fillId="13" borderId="17" xfId="0" applyFont="1" applyFill="1" applyBorder="1" applyAlignment="1" applyProtection="1">
      <alignment horizontal="left" vertical="center" shrinkToFit="1"/>
      <protection locked="0"/>
    </xf>
    <xf numFmtId="0" fontId="0" fillId="13" borderId="17" xfId="0" applyFill="1" applyBorder="1" applyAlignment="1" applyProtection="1">
      <alignment horizontal="left" vertical="center"/>
      <protection locked="0"/>
    </xf>
  </cellXfs>
  <cellStyles count="3">
    <cellStyle name="ハイパーリンク" xfId="1" builtinId="8" hidden="1"/>
    <cellStyle name="ハイパーリンク" xfId="2" builtinId="8" hidden="1"/>
    <cellStyle name="標準" xfId="0" builtinId="0"/>
  </cellStyles>
  <dxfs count="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  <border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7" tint="0.79998168889431442"/>
        </patternFill>
      </fill>
      <border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rgb="FFFF0000"/>
      </font>
      <fill>
        <patternFill>
          <bgColor rgb="FFEFF6FB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EFF6FB"/>
      <color rgb="FFFEF2EC"/>
      <color rgb="FFFCE4D6"/>
      <color rgb="FF0000FF"/>
      <color rgb="FFFFE5FF"/>
      <color rgb="FFFFCCFF"/>
      <color rgb="FF000000"/>
      <color rgb="FFCCFFFF"/>
      <color rgb="FFFFFFCC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'DATA（標準指数・都市別指数）'!$H$19" lockText="1" noThreeD="1"/>
</file>

<file path=xl/ctrlProps/ctrlProp10.xml><?xml version="1.0" encoding="utf-8"?>
<formControlPr xmlns="http://schemas.microsoft.com/office/spreadsheetml/2009/9/main" objectType="Radio" firstButton="1" fmlaLink="'DATA（標準指数・都市別指数）'!$G$58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'DATA（標準指数・都市別指数）'!$G$6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fmlaLink="'DATA（標準指数・都市別指数）'!$G$53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fmlaLink="'DATA（標準指数・都市別指数）'!$H$22" lockText="1" noThreeD="1"/>
</file>

<file path=xl/ctrlProps/ctrlProp20.xml><?xml version="1.0" encoding="utf-8"?>
<formControlPr xmlns="http://schemas.microsoft.com/office/spreadsheetml/2009/9/main" objectType="CheckBox" fmlaLink="'DATA（標準指数・都市別指数）'!$C$19" lockText="1" noThreeD="1"/>
</file>

<file path=xl/ctrlProps/ctrlProp21.xml><?xml version="1.0" encoding="utf-8"?>
<formControlPr xmlns="http://schemas.microsoft.com/office/spreadsheetml/2009/9/main" objectType="CheckBox" fmlaLink="'DATA（標準指数・都市別指数）'!$C$20" lockText="1" noThreeD="1"/>
</file>

<file path=xl/ctrlProps/ctrlProp22.xml><?xml version="1.0" encoding="utf-8"?>
<formControlPr xmlns="http://schemas.microsoft.com/office/spreadsheetml/2009/9/main" objectType="CheckBox" fmlaLink="'DATA（標準指数・都市別指数）'!$C$21" lockText="1" noThreeD="1"/>
</file>

<file path=xl/ctrlProps/ctrlProp23.xml><?xml version="1.0" encoding="utf-8"?>
<formControlPr xmlns="http://schemas.microsoft.com/office/spreadsheetml/2009/9/main" objectType="CheckBox" fmlaLink="'DATA（標準指数・都市別指数）'!$C$22" lockText="1" noThreeD="1"/>
</file>

<file path=xl/ctrlProps/ctrlProp24.xml><?xml version="1.0" encoding="utf-8"?>
<formControlPr xmlns="http://schemas.microsoft.com/office/spreadsheetml/2009/9/main" objectType="CheckBox" fmlaLink="'DATA（標準指数・都市別指数）'!$C$23" lockText="1" noThreeD="1"/>
</file>

<file path=xl/ctrlProps/ctrlProp25.xml><?xml version="1.0" encoding="utf-8"?>
<formControlPr xmlns="http://schemas.microsoft.com/office/spreadsheetml/2009/9/main" objectType="CheckBox" fmlaLink="'DATA（標準指数・都市別指数）'!$C$24" lockText="1" noThreeD="1"/>
</file>

<file path=xl/ctrlProps/ctrlProp26.xml><?xml version="1.0" encoding="utf-8"?>
<formControlPr xmlns="http://schemas.microsoft.com/office/spreadsheetml/2009/9/main" objectType="CheckBox" fmlaLink="'DATA（標準指数・都市別指数）'!$C$25" lockText="1" noThreeD="1"/>
</file>

<file path=xl/ctrlProps/ctrlProp27.xml><?xml version="1.0" encoding="utf-8"?>
<formControlPr xmlns="http://schemas.microsoft.com/office/spreadsheetml/2009/9/main" objectType="CheckBox" fmlaLink="'DATA（標準指数・都市別指数）'!$C$26" lockText="1" noThreeD="1"/>
</file>

<file path=xl/ctrlProps/ctrlProp28.xml><?xml version="1.0" encoding="utf-8"?>
<formControlPr xmlns="http://schemas.microsoft.com/office/spreadsheetml/2009/9/main" objectType="CheckBox" fmlaLink="'DATA（標準指数・都市別指数）'!$C$27" lockText="1" noThreeD="1"/>
</file>

<file path=xl/ctrlProps/ctrlProp29.xml><?xml version="1.0" encoding="utf-8"?>
<formControlPr xmlns="http://schemas.microsoft.com/office/spreadsheetml/2009/9/main" objectType="CheckBox" fmlaLink="'DATA（標準指数・都市別指数）'!$C$28" lockText="1" noThreeD="1"/>
</file>

<file path=xl/ctrlProps/ctrlProp3.xml><?xml version="1.0" encoding="utf-8"?>
<formControlPr xmlns="http://schemas.microsoft.com/office/spreadsheetml/2009/9/main" objectType="CheckBox" fmlaLink="'DATA（標準指数・都市別指数）'!$H$25" lockText="1" noThreeD="1"/>
</file>

<file path=xl/ctrlProps/ctrlProp30.xml><?xml version="1.0" encoding="utf-8"?>
<formControlPr xmlns="http://schemas.microsoft.com/office/spreadsheetml/2009/9/main" objectType="CheckBox" fmlaLink="'DATA（標準指数・都市別指数）'!$C$29" lockText="1" noThreeD="1"/>
</file>

<file path=xl/ctrlProps/ctrlProp31.xml><?xml version="1.0" encoding="utf-8"?>
<formControlPr xmlns="http://schemas.microsoft.com/office/spreadsheetml/2009/9/main" objectType="CheckBox" fmlaLink="'DATA（標準指数・都市別指数）'!$C$30" lockText="1" noThreeD="1"/>
</file>

<file path=xl/ctrlProps/ctrlProp32.xml><?xml version="1.0" encoding="utf-8"?>
<formControlPr xmlns="http://schemas.microsoft.com/office/spreadsheetml/2009/9/main" objectType="CheckBox" fmlaLink="'DATA（標準指数・都市別指数）'!$C$31" lockText="1" noThreeD="1"/>
</file>

<file path=xl/ctrlProps/ctrlProp33.xml><?xml version="1.0" encoding="utf-8"?>
<formControlPr xmlns="http://schemas.microsoft.com/office/spreadsheetml/2009/9/main" objectType="CheckBox" fmlaLink="'DATA（標準指数・都市別指数）'!$C$34" lockText="1" noThreeD="1"/>
</file>

<file path=xl/ctrlProps/ctrlProp34.xml><?xml version="1.0" encoding="utf-8"?>
<formControlPr xmlns="http://schemas.microsoft.com/office/spreadsheetml/2009/9/main" objectType="CheckBox" fmlaLink="'DATA（標準指数・都市別指数）'!$C$35" lockText="1" noThreeD="1"/>
</file>

<file path=xl/ctrlProps/ctrlProp35.xml><?xml version="1.0" encoding="utf-8"?>
<formControlPr xmlns="http://schemas.microsoft.com/office/spreadsheetml/2009/9/main" objectType="CheckBox" fmlaLink="'DATA（標準指数・都市別指数）'!$C$36" lockText="1" noThreeD="1"/>
</file>

<file path=xl/ctrlProps/ctrlProp36.xml><?xml version="1.0" encoding="utf-8"?>
<formControlPr xmlns="http://schemas.microsoft.com/office/spreadsheetml/2009/9/main" objectType="CheckBox" fmlaLink="'DATA（標準指数・都市別指数）'!$C$37" lockText="1" noThreeD="1"/>
</file>

<file path=xl/ctrlProps/ctrlProp37.xml><?xml version="1.0" encoding="utf-8"?>
<formControlPr xmlns="http://schemas.microsoft.com/office/spreadsheetml/2009/9/main" objectType="CheckBox" fmlaLink="'DATA（標準指数・都市別指数）'!$C$38" lockText="1" noThreeD="1"/>
</file>

<file path=xl/ctrlProps/ctrlProp38.xml><?xml version="1.0" encoding="utf-8"?>
<formControlPr xmlns="http://schemas.microsoft.com/office/spreadsheetml/2009/9/main" objectType="CheckBox" fmlaLink="'DATA（標準指数・都市別指数）'!$C$39" lockText="1" noThreeD="1"/>
</file>

<file path=xl/ctrlProps/ctrlProp39.xml><?xml version="1.0" encoding="utf-8"?>
<formControlPr xmlns="http://schemas.microsoft.com/office/spreadsheetml/2009/9/main" objectType="CheckBox" fmlaLink="'DATA（標準指数・都市別指数）'!$C$40" lockText="1" noThreeD="1"/>
</file>

<file path=xl/ctrlProps/ctrlProp4.xml><?xml version="1.0" encoding="utf-8"?>
<formControlPr xmlns="http://schemas.microsoft.com/office/spreadsheetml/2009/9/main" objectType="CheckBox" fmlaLink="'DATA（標準指数・都市別指数）'!$H$29" lockText="1" noThreeD="1"/>
</file>

<file path=xl/ctrlProps/ctrlProp40.xml><?xml version="1.0" encoding="utf-8"?>
<formControlPr xmlns="http://schemas.microsoft.com/office/spreadsheetml/2009/9/main" objectType="CheckBox" fmlaLink="'DATA（標準指数・都市別指数）'!$C$41" lockText="1" noThreeD="1"/>
</file>

<file path=xl/ctrlProps/ctrlProp41.xml><?xml version="1.0" encoding="utf-8"?>
<formControlPr xmlns="http://schemas.microsoft.com/office/spreadsheetml/2009/9/main" objectType="CheckBox" fmlaLink="'DATA（標準指数・都市別指数）'!$C$42" lockText="1" noThreeD="1"/>
</file>

<file path=xl/ctrlProps/ctrlProp42.xml><?xml version="1.0" encoding="utf-8"?>
<formControlPr xmlns="http://schemas.microsoft.com/office/spreadsheetml/2009/9/main" objectType="CheckBox" fmlaLink="'DATA（標準指数・都市別指数）'!$C$43" lockText="1" noThreeD="1"/>
</file>

<file path=xl/ctrlProps/ctrlProp43.xml><?xml version="1.0" encoding="utf-8"?>
<formControlPr xmlns="http://schemas.microsoft.com/office/spreadsheetml/2009/9/main" objectType="CheckBox" fmlaLink="'DATA（標準指数・都市別指数）'!$C$44" lockText="1" noThreeD="1"/>
</file>

<file path=xl/ctrlProps/ctrlProp44.xml><?xml version="1.0" encoding="utf-8"?>
<formControlPr xmlns="http://schemas.microsoft.com/office/spreadsheetml/2009/9/main" objectType="CheckBox" fmlaLink="'DATA（標準指数・都市別指数）'!$C$45" lockText="1" noThreeD="1"/>
</file>

<file path=xl/ctrlProps/ctrlProp45.xml><?xml version="1.0" encoding="utf-8"?>
<formControlPr xmlns="http://schemas.microsoft.com/office/spreadsheetml/2009/9/main" objectType="CheckBox" fmlaLink="'DATA（標準指数・都市別指数）'!$C$46" lockText="1" noThreeD="1"/>
</file>

<file path=xl/ctrlProps/ctrlProp46.xml><?xml version="1.0" encoding="utf-8"?>
<formControlPr xmlns="http://schemas.microsoft.com/office/spreadsheetml/2009/9/main" objectType="CheckBox" fmlaLink="'DATA（標準指数・都市別指数）'!$C$47" lockText="1" noThreeD="1"/>
</file>

<file path=xl/ctrlProps/ctrlProp47.xml><?xml version="1.0" encoding="utf-8"?>
<formControlPr xmlns="http://schemas.microsoft.com/office/spreadsheetml/2009/9/main" objectType="CheckBox" fmlaLink="'DATA（標準指数・都市別指数）'!$C$33" lockText="1" noThreeD="1"/>
</file>

<file path=xl/ctrlProps/ctrlProp48.xml><?xml version="1.0" encoding="utf-8"?>
<formControlPr xmlns="http://schemas.microsoft.com/office/spreadsheetml/2009/9/main" objectType="CheckBox" fmlaLink="'DATA（標準指数・都市別指数）'!$C$48" lockText="1" noThreeD="1"/>
</file>

<file path=xl/ctrlProps/ctrlProp49.xml><?xml version="1.0" encoding="utf-8"?>
<formControlPr xmlns="http://schemas.microsoft.com/office/spreadsheetml/2009/9/main" objectType="CheckBox" fmlaLink="'DATA（標準指数・都市別指数）'!$C$49" lockText="1" noThreeD="1"/>
</file>

<file path=xl/ctrlProps/ctrlProp5.xml><?xml version="1.0" encoding="utf-8"?>
<formControlPr xmlns="http://schemas.microsoft.com/office/spreadsheetml/2009/9/main" objectType="CheckBox" fmlaLink="'DATA（標準指数・都市別指数）'!$H$33" lockText="1" noThreeD="1"/>
</file>

<file path=xl/ctrlProps/ctrlProp50.xml><?xml version="1.0" encoding="utf-8"?>
<formControlPr xmlns="http://schemas.microsoft.com/office/spreadsheetml/2009/9/main" objectType="CheckBox" fmlaLink="'DATA（標準指数・都市別指数）'!$C$50" lockText="1" noThreeD="1"/>
</file>

<file path=xl/ctrlProps/ctrlProp51.xml><?xml version="1.0" encoding="utf-8"?>
<formControlPr xmlns="http://schemas.microsoft.com/office/spreadsheetml/2009/9/main" objectType="CheckBox" fmlaLink="'DATA（標準指数・都市別指数）'!$C$51" lockText="1" noThreeD="1"/>
</file>

<file path=xl/ctrlProps/ctrlProp52.xml><?xml version="1.0" encoding="utf-8"?>
<formControlPr xmlns="http://schemas.microsoft.com/office/spreadsheetml/2009/9/main" objectType="CheckBox" fmlaLink="'DATA（標準指数・都市別指数）'!$C$52" lockText="1" noThreeD="1"/>
</file>

<file path=xl/ctrlProps/ctrlProp53.xml><?xml version="1.0" encoding="utf-8"?>
<formControlPr xmlns="http://schemas.microsoft.com/office/spreadsheetml/2009/9/main" objectType="CheckBox" fmlaLink="'DATA（標準指数・都市別指数）'!$C$53" lockText="1" noThreeD="1"/>
</file>

<file path=xl/ctrlProps/ctrlProp54.xml><?xml version="1.0" encoding="utf-8"?>
<formControlPr xmlns="http://schemas.microsoft.com/office/spreadsheetml/2009/9/main" objectType="CheckBox" fmlaLink="'DATA（標準指数・都市別指数）'!$C$54" lockText="1" noThreeD="1"/>
</file>

<file path=xl/ctrlProps/ctrlProp55.xml><?xml version="1.0" encoding="utf-8"?>
<formControlPr xmlns="http://schemas.microsoft.com/office/spreadsheetml/2009/9/main" objectType="CheckBox" fmlaLink="'DATA（標準指数・都市別指数）'!$C$55" lockText="1" noThreeD="1"/>
</file>

<file path=xl/ctrlProps/ctrlProp56.xml><?xml version="1.0" encoding="utf-8"?>
<formControlPr xmlns="http://schemas.microsoft.com/office/spreadsheetml/2009/9/main" objectType="CheckBox" fmlaLink="'DATA（標準指数・都市別指数）'!$C$56" lockText="1" noThreeD="1"/>
</file>

<file path=xl/ctrlProps/ctrlProp57.xml><?xml version="1.0" encoding="utf-8"?>
<formControlPr xmlns="http://schemas.microsoft.com/office/spreadsheetml/2009/9/main" objectType="CheckBox" fmlaLink="'DATA（標準指数・都市別指数）'!$C$57" lockText="1" noThreeD="1"/>
</file>

<file path=xl/ctrlProps/ctrlProp58.xml><?xml version="1.0" encoding="utf-8"?>
<formControlPr xmlns="http://schemas.microsoft.com/office/spreadsheetml/2009/9/main" objectType="CheckBox" fmlaLink="'DATA（標準指数・都市別指数）'!$C$58" lockText="1" noThreeD="1"/>
</file>

<file path=xl/ctrlProps/ctrlProp59.xml><?xml version="1.0" encoding="utf-8"?>
<formControlPr xmlns="http://schemas.microsoft.com/office/spreadsheetml/2009/9/main" objectType="CheckBox" fmlaLink="'DATA（標準指数・都市別指数）'!$C$59" lockText="1" noThreeD="1"/>
</file>

<file path=xl/ctrlProps/ctrlProp6.xml><?xml version="1.0" encoding="utf-8"?>
<formControlPr xmlns="http://schemas.microsoft.com/office/spreadsheetml/2009/9/main" objectType="CheckBox" fmlaLink="'DATA（標準指数・都市別指数）'!$H$37" lockText="1" noThreeD="1"/>
</file>

<file path=xl/ctrlProps/ctrlProp60.xml><?xml version="1.0" encoding="utf-8"?>
<formControlPr xmlns="http://schemas.microsoft.com/office/spreadsheetml/2009/9/main" objectType="CheckBox" fmlaLink="'DATA（標準指数・都市別指数）'!$C$60" lockText="1" noThreeD="1"/>
</file>

<file path=xl/ctrlProps/ctrlProp61.xml><?xml version="1.0" encoding="utf-8"?>
<formControlPr xmlns="http://schemas.microsoft.com/office/spreadsheetml/2009/9/main" objectType="CheckBox" fmlaLink="'DATA（標準指数・都市別指数）'!$C$61" lockText="1" noThreeD="1"/>
</file>

<file path=xl/ctrlProps/ctrlProp62.xml><?xml version="1.0" encoding="utf-8"?>
<formControlPr xmlns="http://schemas.microsoft.com/office/spreadsheetml/2009/9/main" objectType="CheckBox" fmlaLink="'DATA（標準指数・都市別指数）'!$H$20" lockText="1" noThreeD="1"/>
</file>

<file path=xl/ctrlProps/ctrlProp63.xml><?xml version="1.0" encoding="utf-8"?>
<formControlPr xmlns="http://schemas.microsoft.com/office/spreadsheetml/2009/9/main" objectType="CheckBox" fmlaLink="'DATA（標準指数・都市別指数）'!$H$23" lockText="1" noThreeD="1"/>
</file>

<file path=xl/ctrlProps/ctrlProp64.xml><?xml version="1.0" encoding="utf-8"?>
<formControlPr xmlns="http://schemas.microsoft.com/office/spreadsheetml/2009/9/main" objectType="CheckBox" fmlaLink="'DATA（標準指数・都市別指数）'!$H$26" lockText="1" noThreeD="1"/>
</file>

<file path=xl/ctrlProps/ctrlProp65.xml><?xml version="1.0" encoding="utf-8"?>
<formControlPr xmlns="http://schemas.microsoft.com/office/spreadsheetml/2009/9/main" objectType="CheckBox" fmlaLink="'DATA（標準指数・都市別指数）'!$H$30" lockText="1" noThreeD="1"/>
</file>

<file path=xl/ctrlProps/ctrlProp66.xml><?xml version="1.0" encoding="utf-8"?>
<formControlPr xmlns="http://schemas.microsoft.com/office/spreadsheetml/2009/9/main" objectType="CheckBox" fmlaLink="'DATA（標準指数・都市別指数）'!$H$34" lockText="1" noThreeD="1"/>
</file>

<file path=xl/ctrlProps/ctrlProp67.xml><?xml version="1.0" encoding="utf-8"?>
<formControlPr xmlns="http://schemas.microsoft.com/office/spreadsheetml/2009/9/main" objectType="CheckBox" fmlaLink="'DATA（標準指数・都市別指数）'!$H$38" lockText="1" noThreeD="1"/>
</file>

<file path=xl/ctrlProps/ctrlProp68.xml><?xml version="1.0" encoding="utf-8"?>
<formControlPr xmlns="http://schemas.microsoft.com/office/spreadsheetml/2009/9/main" objectType="CheckBox" fmlaLink="'DATA（標準指数・都市別指数）'!$H$21" lockText="1" noThreeD="1"/>
</file>

<file path=xl/ctrlProps/ctrlProp69.xml><?xml version="1.0" encoding="utf-8"?>
<formControlPr xmlns="http://schemas.microsoft.com/office/spreadsheetml/2009/9/main" objectType="CheckBox" fmlaLink="'DATA（標準指数・都市別指数）'!$H$24" lockText="1" noThreeD="1"/>
</file>

<file path=xl/ctrlProps/ctrlProp7.xml><?xml version="1.0" encoding="utf-8"?>
<formControlPr xmlns="http://schemas.microsoft.com/office/spreadsheetml/2009/9/main" objectType="CheckBox" fmlaLink="'DATA（標準指数・都市別指数）'!$H$40" lockText="1" noThreeD="1"/>
</file>

<file path=xl/ctrlProps/ctrlProp70.xml><?xml version="1.0" encoding="utf-8"?>
<formControlPr xmlns="http://schemas.microsoft.com/office/spreadsheetml/2009/9/main" objectType="CheckBox" fmlaLink="'DATA（標準指数・都市別指数）'!$H$27" lockText="1" noThreeD="1"/>
</file>

<file path=xl/ctrlProps/ctrlProp71.xml><?xml version="1.0" encoding="utf-8"?>
<formControlPr xmlns="http://schemas.microsoft.com/office/spreadsheetml/2009/9/main" objectType="CheckBox" fmlaLink="'DATA（標準指数・都市別指数）'!$H$31" lockText="1" noThreeD="1"/>
</file>

<file path=xl/ctrlProps/ctrlProp72.xml><?xml version="1.0" encoding="utf-8"?>
<formControlPr xmlns="http://schemas.microsoft.com/office/spreadsheetml/2009/9/main" objectType="CheckBox" fmlaLink="'DATA（標準指数・都市別指数）'!$H$39" lockText="1" noThreeD="1"/>
</file>

<file path=xl/ctrlProps/ctrlProp73.xml><?xml version="1.0" encoding="utf-8"?>
<formControlPr xmlns="http://schemas.microsoft.com/office/spreadsheetml/2009/9/main" objectType="CheckBox" fmlaLink="'DATA（標準指数・都市別指数）'!$H$35" lockText="1" noThreeD="1"/>
</file>

<file path=xl/ctrlProps/ctrlProp74.xml><?xml version="1.0" encoding="utf-8"?>
<formControlPr xmlns="http://schemas.microsoft.com/office/spreadsheetml/2009/9/main" objectType="CheckBox" fmlaLink="'DATA（標準指数・都市別指数）'!$H$28" lockText="1" noThreeD="1"/>
</file>

<file path=xl/ctrlProps/ctrlProp75.xml><?xml version="1.0" encoding="utf-8"?>
<formControlPr xmlns="http://schemas.microsoft.com/office/spreadsheetml/2009/9/main" objectType="CheckBox" fmlaLink="'DATA（標準指数・都市別指数）'!$H$32" lockText="1" noThreeD="1"/>
</file>

<file path=xl/ctrlProps/ctrlProp76.xml><?xml version="1.0" encoding="utf-8"?>
<formControlPr xmlns="http://schemas.microsoft.com/office/spreadsheetml/2009/9/main" objectType="CheckBox" fmlaLink="'DATA（標準指数・都市別指数）'!$C$62" lockText="1" noThreeD="1"/>
</file>

<file path=xl/ctrlProps/ctrlProp77.xml><?xml version="1.0" encoding="utf-8"?>
<formControlPr xmlns="http://schemas.microsoft.com/office/spreadsheetml/2009/9/main" objectType="CheckBox" fmlaLink="'DATA（標準指数・都市別指数）'!$H$36" lockText="1" noThreeD="1"/>
</file>

<file path=xl/ctrlProps/ctrlProp78.xml><?xml version="1.0" encoding="utf-8"?>
<formControlPr xmlns="http://schemas.microsoft.com/office/spreadsheetml/2009/9/main" objectType="CheckBox" fmlaLink="'DATA（標準指数・都市別指数）'!$C$63" lockText="1" noThreeD="1"/>
</file>

<file path=xl/ctrlProps/ctrlProp79.xml><?xml version="1.0" encoding="utf-8"?>
<formControlPr xmlns="http://schemas.microsoft.com/office/spreadsheetml/2009/9/main" objectType="CheckBox" fmlaLink="'DATA（標準指数・都市別指数）'!$C$64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CheckBox" fmlaLink="'DATA（標準指数・都市別指数）'!$C$65" lockText="1" noThreeD="1"/>
</file>

<file path=xl/ctrlProps/ctrlProp81.xml><?xml version="1.0" encoding="utf-8"?>
<formControlPr xmlns="http://schemas.microsoft.com/office/spreadsheetml/2009/9/main" objectType="CheckBox" fmlaLink="'DATA（標準指数・都市別指数）'!$C$66" lockText="1" noThreeD="1"/>
</file>

<file path=xl/ctrlProps/ctrlProp82.xml><?xml version="1.0" encoding="utf-8"?>
<formControlPr xmlns="http://schemas.microsoft.com/office/spreadsheetml/2009/9/main" objectType="CheckBox" fmlaLink="'DATA（標準指数・都市別指数）'!$G$73" lockText="1" noThreeD="1"/>
</file>

<file path=xl/ctrlProps/ctrlProp83.xml><?xml version="1.0" encoding="utf-8"?>
<formControlPr xmlns="http://schemas.microsoft.com/office/spreadsheetml/2009/9/main" objectType="Radio" firstButton="1" fmlaLink="'DATA（標準指数・都市別指数）'!$G$42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firstButton="1" fmlaLink="'DATA（標準指数・都市別指数）'!$G$47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CheckBox" checked="Checked" fmlaLink="'DATA（標準指数・都市別指数）'!$G$66" lockText="1" noThreeD="1"/>
</file>

<file path=xl/ctrlProps/ctrlProp91.xml><?xml version="1.0" encoding="utf-8"?>
<formControlPr xmlns="http://schemas.microsoft.com/office/spreadsheetml/2009/9/main" objectType="CheckBox" fmlaLink="'DATA（標準指数・都市別指数）'!$G$7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26</xdr:row>
          <xdr:rowOff>0</xdr:rowOff>
        </xdr:from>
        <xdr:to>
          <xdr:col>3</xdr:col>
          <xdr:colOff>19050</xdr:colOff>
          <xdr:row>27</xdr:row>
          <xdr:rowOff>19050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26</xdr:row>
          <xdr:rowOff>228600</xdr:rowOff>
        </xdr:from>
        <xdr:to>
          <xdr:col>3</xdr:col>
          <xdr:colOff>19050</xdr:colOff>
          <xdr:row>28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27</xdr:row>
          <xdr:rowOff>228600</xdr:rowOff>
        </xdr:from>
        <xdr:to>
          <xdr:col>3</xdr:col>
          <xdr:colOff>19050</xdr:colOff>
          <xdr:row>29</xdr:row>
          <xdr:rowOff>19050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28</xdr:row>
          <xdr:rowOff>228600</xdr:rowOff>
        </xdr:from>
        <xdr:to>
          <xdr:col>3</xdr:col>
          <xdr:colOff>19050</xdr:colOff>
          <xdr:row>30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228600</xdr:rowOff>
        </xdr:from>
        <xdr:to>
          <xdr:col>3</xdr:col>
          <xdr:colOff>19050</xdr:colOff>
          <xdr:row>31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30</xdr:row>
          <xdr:rowOff>228600</xdr:rowOff>
        </xdr:from>
        <xdr:to>
          <xdr:col>3</xdr:col>
          <xdr:colOff>19050</xdr:colOff>
          <xdr:row>33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33</xdr:row>
          <xdr:rowOff>190500</xdr:rowOff>
        </xdr:from>
        <xdr:to>
          <xdr:col>3</xdr:col>
          <xdr:colOff>19050</xdr:colOff>
          <xdr:row>35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64</xdr:row>
          <xdr:rowOff>215900</xdr:rowOff>
        </xdr:from>
        <xdr:to>
          <xdr:col>3</xdr:col>
          <xdr:colOff>19050</xdr:colOff>
          <xdr:row>67</xdr:row>
          <xdr:rowOff>6350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43</xdr:row>
          <xdr:rowOff>171450</xdr:rowOff>
        </xdr:from>
        <xdr:to>
          <xdr:col>3</xdr:col>
          <xdr:colOff>190500</xdr:colOff>
          <xdr:row>48</xdr:row>
          <xdr:rowOff>190500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36</xdr:row>
          <xdr:rowOff>152400</xdr:rowOff>
        </xdr:from>
        <xdr:to>
          <xdr:col>4</xdr:col>
          <xdr:colOff>19050</xdr:colOff>
          <xdr:row>41</xdr:row>
          <xdr:rowOff>76200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75</xdr:row>
          <xdr:rowOff>0</xdr:rowOff>
        </xdr:from>
        <xdr:to>
          <xdr:col>3</xdr:col>
          <xdr:colOff>57150</xdr:colOff>
          <xdr:row>76</xdr:row>
          <xdr:rowOff>0</xdr:rowOff>
        </xdr:to>
        <xdr:sp macro="" textlink="">
          <xdr:nvSpPr>
            <xdr:cNvPr id="5132" name="Option Button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74</xdr:row>
          <xdr:rowOff>0</xdr:rowOff>
        </xdr:from>
        <xdr:to>
          <xdr:col>3</xdr:col>
          <xdr:colOff>57150</xdr:colOff>
          <xdr:row>75</xdr:row>
          <xdr:rowOff>0</xdr:rowOff>
        </xdr:to>
        <xdr:sp macro="" textlink="">
          <xdr:nvSpPr>
            <xdr:cNvPr id="5133" name="Option Button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73</xdr:row>
          <xdr:rowOff>171450</xdr:rowOff>
        </xdr:from>
        <xdr:to>
          <xdr:col>4</xdr:col>
          <xdr:colOff>57150</xdr:colOff>
          <xdr:row>76</xdr:row>
          <xdr:rowOff>209550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4864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Yu Gothic"/>
                  <a:ea typeface="Yu Gothic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80</xdr:row>
          <xdr:rowOff>0</xdr:rowOff>
        </xdr:from>
        <xdr:to>
          <xdr:col>3</xdr:col>
          <xdr:colOff>57150</xdr:colOff>
          <xdr:row>81</xdr:row>
          <xdr:rowOff>0</xdr:rowOff>
        </xdr:to>
        <xdr:sp macro="" textlink="">
          <xdr:nvSpPr>
            <xdr:cNvPr id="5135" name="Option 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79</xdr:row>
          <xdr:rowOff>0</xdr:rowOff>
        </xdr:from>
        <xdr:to>
          <xdr:col>3</xdr:col>
          <xdr:colOff>57150</xdr:colOff>
          <xdr:row>80</xdr:row>
          <xdr:rowOff>0</xdr:rowOff>
        </xdr:to>
        <xdr:sp macro="" textlink="">
          <xdr:nvSpPr>
            <xdr:cNvPr id="5136" name="Option Button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78</xdr:row>
          <xdr:rowOff>133350</xdr:rowOff>
        </xdr:from>
        <xdr:to>
          <xdr:col>3</xdr:col>
          <xdr:colOff>247650</xdr:colOff>
          <xdr:row>81</xdr:row>
          <xdr:rowOff>190500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4864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Yu Gothic"/>
                  <a:ea typeface="Yu Gothic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86</xdr:row>
          <xdr:rowOff>133350</xdr:rowOff>
        </xdr:from>
        <xdr:to>
          <xdr:col>3</xdr:col>
          <xdr:colOff>171450</xdr:colOff>
          <xdr:row>90</xdr:row>
          <xdr:rowOff>76200</xdr:rowOff>
        </xdr:to>
        <xdr:sp macro="" textlink="">
          <xdr:nvSpPr>
            <xdr:cNvPr id="5140" name="Group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4864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Yu Gothic"/>
                  <a:ea typeface="Yu Gothic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71</xdr:row>
          <xdr:rowOff>0</xdr:rowOff>
        </xdr:from>
        <xdr:to>
          <xdr:col>3</xdr:col>
          <xdr:colOff>57150</xdr:colOff>
          <xdr:row>72</xdr:row>
          <xdr:rowOff>0</xdr:rowOff>
        </xdr:to>
        <xdr:sp macro="" textlink="">
          <xdr:nvSpPr>
            <xdr:cNvPr id="5141" name="Option Button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70</xdr:row>
          <xdr:rowOff>0</xdr:rowOff>
        </xdr:from>
        <xdr:to>
          <xdr:col>3</xdr:col>
          <xdr:colOff>57150</xdr:colOff>
          <xdr:row>71</xdr:row>
          <xdr:rowOff>0</xdr:rowOff>
        </xdr:to>
        <xdr:sp macro="" textlink="">
          <xdr:nvSpPr>
            <xdr:cNvPr id="5142" name="Option Button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69</xdr:row>
          <xdr:rowOff>0</xdr:rowOff>
        </xdr:from>
        <xdr:to>
          <xdr:col>3</xdr:col>
          <xdr:colOff>57150</xdr:colOff>
          <xdr:row>70</xdr:row>
          <xdr:rowOff>0</xdr:rowOff>
        </xdr:to>
        <xdr:sp macro="" textlink="">
          <xdr:nvSpPr>
            <xdr:cNvPr id="5143" name="Option Button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285750</xdr:colOff>
          <xdr:row>68</xdr:row>
          <xdr:rowOff>133350</xdr:rowOff>
        </xdr:from>
        <xdr:to>
          <xdr:col>3</xdr:col>
          <xdr:colOff>247650</xdr:colOff>
          <xdr:row>73</xdr:row>
          <xdr:rowOff>76200</xdr:rowOff>
        </xdr:to>
        <xdr:sp macro="" textlink="">
          <xdr:nvSpPr>
            <xdr:cNvPr id="5144" name="Group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4864" rIns="0" bIns="0" anchor="t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Yu Gothic"/>
                  <a:ea typeface="Yu Gothic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16</xdr:row>
          <xdr:rowOff>228600</xdr:rowOff>
        </xdr:from>
        <xdr:to>
          <xdr:col>15</xdr:col>
          <xdr:colOff>19050</xdr:colOff>
          <xdr:row>18</xdr:row>
          <xdr:rowOff>19050</xdr:rowOff>
        </xdr:to>
        <xdr:sp macro="" textlink="">
          <xdr:nvSpPr>
            <xdr:cNvPr id="5145" name="Check Box 175　東京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16</xdr:row>
          <xdr:rowOff>0</xdr:rowOff>
        </xdr:from>
        <xdr:to>
          <xdr:col>3</xdr:col>
          <xdr:colOff>19050</xdr:colOff>
          <xdr:row>17</xdr:row>
          <xdr:rowOff>19050</xdr:rowOff>
        </xdr:to>
        <xdr:sp macro="" textlink="">
          <xdr:nvSpPr>
            <xdr:cNvPr id="5146" name="Check Box 176　札幌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19050</xdr:colOff>
          <xdr:row>17</xdr:row>
          <xdr:rowOff>19050</xdr:rowOff>
        </xdr:to>
        <xdr:sp macro="" textlink="">
          <xdr:nvSpPr>
            <xdr:cNvPr id="5147" name="Check Box 177　青森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16</xdr:row>
          <xdr:rowOff>0</xdr:rowOff>
        </xdr:from>
        <xdr:to>
          <xdr:col>9</xdr:col>
          <xdr:colOff>19050</xdr:colOff>
          <xdr:row>17</xdr:row>
          <xdr:rowOff>19050</xdr:rowOff>
        </xdr:to>
        <xdr:sp macro="" textlink="">
          <xdr:nvSpPr>
            <xdr:cNvPr id="5148" name="Check Box 178　盛岡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16</xdr:row>
          <xdr:rowOff>0</xdr:rowOff>
        </xdr:from>
        <xdr:to>
          <xdr:col>10</xdr:col>
          <xdr:colOff>228600</xdr:colOff>
          <xdr:row>17</xdr:row>
          <xdr:rowOff>19050</xdr:rowOff>
        </xdr:to>
        <xdr:sp macro="" textlink="">
          <xdr:nvSpPr>
            <xdr:cNvPr id="5149" name="Check Box 179　仙台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16</xdr:row>
          <xdr:rowOff>0</xdr:rowOff>
        </xdr:from>
        <xdr:to>
          <xdr:col>13</xdr:col>
          <xdr:colOff>19050</xdr:colOff>
          <xdr:row>17</xdr:row>
          <xdr:rowOff>19050</xdr:rowOff>
        </xdr:to>
        <xdr:sp macro="" textlink="">
          <xdr:nvSpPr>
            <xdr:cNvPr id="5150" name="Check Box 180　秋田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16</xdr:row>
          <xdr:rowOff>0</xdr:rowOff>
        </xdr:from>
        <xdr:to>
          <xdr:col>15</xdr:col>
          <xdr:colOff>19050</xdr:colOff>
          <xdr:row>17</xdr:row>
          <xdr:rowOff>19050</xdr:rowOff>
        </xdr:to>
        <xdr:sp macro="" textlink="">
          <xdr:nvSpPr>
            <xdr:cNvPr id="5151" name="Check Box 181　山形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16</xdr:row>
          <xdr:rowOff>0</xdr:rowOff>
        </xdr:from>
        <xdr:to>
          <xdr:col>17</xdr:col>
          <xdr:colOff>19050</xdr:colOff>
          <xdr:row>17</xdr:row>
          <xdr:rowOff>19050</xdr:rowOff>
        </xdr:to>
        <xdr:sp macro="" textlink="">
          <xdr:nvSpPr>
            <xdr:cNvPr id="5152" name="Check Box 182　福島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16</xdr:row>
          <xdr:rowOff>228600</xdr:rowOff>
        </xdr:from>
        <xdr:to>
          <xdr:col>3</xdr:col>
          <xdr:colOff>19050</xdr:colOff>
          <xdr:row>18</xdr:row>
          <xdr:rowOff>19050</xdr:rowOff>
        </xdr:to>
        <xdr:sp macro="" textlink="">
          <xdr:nvSpPr>
            <xdr:cNvPr id="5153" name="Check Box 184　水戸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19050</xdr:colOff>
          <xdr:row>18</xdr:row>
          <xdr:rowOff>19050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16</xdr:row>
          <xdr:rowOff>228600</xdr:rowOff>
        </xdr:from>
        <xdr:to>
          <xdr:col>9</xdr:col>
          <xdr:colOff>19050</xdr:colOff>
          <xdr:row>18</xdr:row>
          <xdr:rowOff>19050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16</xdr:row>
          <xdr:rowOff>228600</xdr:rowOff>
        </xdr:from>
        <xdr:to>
          <xdr:col>10</xdr:col>
          <xdr:colOff>228600</xdr:colOff>
          <xdr:row>18</xdr:row>
          <xdr:rowOff>19050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16</xdr:row>
          <xdr:rowOff>228600</xdr:rowOff>
        </xdr:from>
        <xdr:to>
          <xdr:col>13</xdr:col>
          <xdr:colOff>19050</xdr:colOff>
          <xdr:row>18</xdr:row>
          <xdr:rowOff>19050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228600</xdr:rowOff>
        </xdr:from>
        <xdr:to>
          <xdr:col>3</xdr:col>
          <xdr:colOff>19050</xdr:colOff>
          <xdr:row>19</xdr:row>
          <xdr:rowOff>19050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19050</xdr:colOff>
          <xdr:row>19</xdr:row>
          <xdr:rowOff>19050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17</xdr:row>
          <xdr:rowOff>228600</xdr:rowOff>
        </xdr:from>
        <xdr:to>
          <xdr:col>9</xdr:col>
          <xdr:colOff>19050</xdr:colOff>
          <xdr:row>19</xdr:row>
          <xdr:rowOff>19050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17</xdr:row>
          <xdr:rowOff>228600</xdr:rowOff>
        </xdr:from>
        <xdr:to>
          <xdr:col>10</xdr:col>
          <xdr:colOff>228600</xdr:colOff>
          <xdr:row>19</xdr:row>
          <xdr:rowOff>19050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228600</xdr:rowOff>
        </xdr:from>
        <xdr:to>
          <xdr:col>13</xdr:col>
          <xdr:colOff>19050</xdr:colOff>
          <xdr:row>19</xdr:row>
          <xdr:rowOff>19050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17</xdr:row>
          <xdr:rowOff>228600</xdr:rowOff>
        </xdr:from>
        <xdr:to>
          <xdr:col>15</xdr:col>
          <xdr:colOff>19050</xdr:colOff>
          <xdr:row>19</xdr:row>
          <xdr:rowOff>19050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17</xdr:row>
          <xdr:rowOff>228600</xdr:rowOff>
        </xdr:from>
        <xdr:to>
          <xdr:col>17</xdr:col>
          <xdr:colOff>19050</xdr:colOff>
          <xdr:row>19</xdr:row>
          <xdr:rowOff>19050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18</xdr:row>
          <xdr:rowOff>228600</xdr:rowOff>
        </xdr:from>
        <xdr:to>
          <xdr:col>3</xdr:col>
          <xdr:colOff>19050</xdr:colOff>
          <xdr:row>20</xdr:row>
          <xdr:rowOff>19050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228600</xdr:rowOff>
        </xdr:from>
        <xdr:to>
          <xdr:col>6</xdr:col>
          <xdr:colOff>19050</xdr:colOff>
          <xdr:row>20</xdr:row>
          <xdr:rowOff>19050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18</xdr:row>
          <xdr:rowOff>228600</xdr:rowOff>
        </xdr:from>
        <xdr:to>
          <xdr:col>9</xdr:col>
          <xdr:colOff>19050</xdr:colOff>
          <xdr:row>20</xdr:row>
          <xdr:rowOff>19050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18</xdr:row>
          <xdr:rowOff>228600</xdr:rowOff>
        </xdr:from>
        <xdr:to>
          <xdr:col>10</xdr:col>
          <xdr:colOff>228600</xdr:colOff>
          <xdr:row>20</xdr:row>
          <xdr:rowOff>19050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18</xdr:row>
          <xdr:rowOff>228600</xdr:rowOff>
        </xdr:from>
        <xdr:to>
          <xdr:col>13</xdr:col>
          <xdr:colOff>19050</xdr:colOff>
          <xdr:row>20</xdr:row>
          <xdr:rowOff>19050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18</xdr:row>
          <xdr:rowOff>228600</xdr:rowOff>
        </xdr:from>
        <xdr:to>
          <xdr:col>15</xdr:col>
          <xdr:colOff>19050</xdr:colOff>
          <xdr:row>20</xdr:row>
          <xdr:rowOff>19050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18</xdr:row>
          <xdr:rowOff>228600</xdr:rowOff>
        </xdr:from>
        <xdr:to>
          <xdr:col>17</xdr:col>
          <xdr:colOff>19050</xdr:colOff>
          <xdr:row>20</xdr:row>
          <xdr:rowOff>19050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16</xdr:row>
          <xdr:rowOff>228600</xdr:rowOff>
        </xdr:from>
        <xdr:to>
          <xdr:col>17</xdr:col>
          <xdr:colOff>19050</xdr:colOff>
          <xdr:row>18</xdr:row>
          <xdr:rowOff>19050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228600</xdr:rowOff>
        </xdr:from>
        <xdr:to>
          <xdr:col>3</xdr:col>
          <xdr:colOff>19050</xdr:colOff>
          <xdr:row>21</xdr:row>
          <xdr:rowOff>19050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228600</xdr:rowOff>
        </xdr:from>
        <xdr:to>
          <xdr:col>6</xdr:col>
          <xdr:colOff>19050</xdr:colOff>
          <xdr:row>21</xdr:row>
          <xdr:rowOff>19050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19</xdr:row>
          <xdr:rowOff>228600</xdr:rowOff>
        </xdr:from>
        <xdr:to>
          <xdr:col>9</xdr:col>
          <xdr:colOff>19050</xdr:colOff>
          <xdr:row>21</xdr:row>
          <xdr:rowOff>19050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19</xdr:row>
          <xdr:rowOff>228600</xdr:rowOff>
        </xdr:from>
        <xdr:to>
          <xdr:col>10</xdr:col>
          <xdr:colOff>228600</xdr:colOff>
          <xdr:row>21</xdr:row>
          <xdr:rowOff>19050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0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19</xdr:row>
          <xdr:rowOff>228600</xdr:rowOff>
        </xdr:from>
        <xdr:to>
          <xdr:col>13</xdr:col>
          <xdr:colOff>19050</xdr:colOff>
          <xdr:row>21</xdr:row>
          <xdr:rowOff>19050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0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19</xdr:row>
          <xdr:rowOff>228600</xdr:rowOff>
        </xdr:from>
        <xdr:to>
          <xdr:col>15</xdr:col>
          <xdr:colOff>19050</xdr:colOff>
          <xdr:row>21</xdr:row>
          <xdr:rowOff>19050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0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19</xdr:row>
          <xdr:rowOff>228600</xdr:rowOff>
        </xdr:from>
        <xdr:to>
          <xdr:col>17</xdr:col>
          <xdr:colOff>19050</xdr:colOff>
          <xdr:row>21</xdr:row>
          <xdr:rowOff>19050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20</xdr:row>
          <xdr:rowOff>228600</xdr:rowOff>
        </xdr:from>
        <xdr:to>
          <xdr:col>3</xdr:col>
          <xdr:colOff>19050</xdr:colOff>
          <xdr:row>22</xdr:row>
          <xdr:rowOff>19050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0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228600</xdr:rowOff>
        </xdr:from>
        <xdr:to>
          <xdr:col>6</xdr:col>
          <xdr:colOff>19050</xdr:colOff>
          <xdr:row>22</xdr:row>
          <xdr:rowOff>19050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0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20</xdr:row>
          <xdr:rowOff>228600</xdr:rowOff>
        </xdr:from>
        <xdr:to>
          <xdr:col>9</xdr:col>
          <xdr:colOff>19050</xdr:colOff>
          <xdr:row>22</xdr:row>
          <xdr:rowOff>19050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0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20</xdr:row>
          <xdr:rowOff>228600</xdr:rowOff>
        </xdr:from>
        <xdr:to>
          <xdr:col>10</xdr:col>
          <xdr:colOff>228600</xdr:colOff>
          <xdr:row>22</xdr:row>
          <xdr:rowOff>19050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0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20</xdr:row>
          <xdr:rowOff>228600</xdr:rowOff>
        </xdr:from>
        <xdr:to>
          <xdr:col>13</xdr:col>
          <xdr:colOff>19050</xdr:colOff>
          <xdr:row>22</xdr:row>
          <xdr:rowOff>19050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0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20</xdr:row>
          <xdr:rowOff>228600</xdr:rowOff>
        </xdr:from>
        <xdr:to>
          <xdr:col>15</xdr:col>
          <xdr:colOff>19050</xdr:colOff>
          <xdr:row>22</xdr:row>
          <xdr:rowOff>19050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0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20</xdr:row>
          <xdr:rowOff>228600</xdr:rowOff>
        </xdr:from>
        <xdr:to>
          <xdr:col>17</xdr:col>
          <xdr:colOff>19050</xdr:colOff>
          <xdr:row>22</xdr:row>
          <xdr:rowOff>19050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0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247650</xdr:rowOff>
        </xdr:from>
        <xdr:to>
          <xdr:col>9</xdr:col>
          <xdr:colOff>19050</xdr:colOff>
          <xdr:row>27</xdr:row>
          <xdr:rowOff>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0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228600</xdr:rowOff>
        </xdr:from>
        <xdr:to>
          <xdr:col>9</xdr:col>
          <xdr:colOff>19050</xdr:colOff>
          <xdr:row>28</xdr:row>
          <xdr:rowOff>19050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0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228600</xdr:rowOff>
        </xdr:from>
        <xdr:to>
          <xdr:col>9</xdr:col>
          <xdr:colOff>19050</xdr:colOff>
          <xdr:row>29</xdr:row>
          <xdr:rowOff>19050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0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228600</xdr:rowOff>
        </xdr:from>
        <xdr:to>
          <xdr:col>9</xdr:col>
          <xdr:colOff>19050</xdr:colOff>
          <xdr:row>30</xdr:row>
          <xdr:rowOff>19050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0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228600</xdr:rowOff>
        </xdr:from>
        <xdr:to>
          <xdr:col>9</xdr:col>
          <xdr:colOff>19050</xdr:colOff>
          <xdr:row>31</xdr:row>
          <xdr:rowOff>19050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0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228600</xdr:rowOff>
        </xdr:from>
        <xdr:to>
          <xdr:col>9</xdr:col>
          <xdr:colOff>19050</xdr:colOff>
          <xdr:row>33</xdr:row>
          <xdr:rowOff>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0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25</xdr:row>
          <xdr:rowOff>247650</xdr:rowOff>
        </xdr:from>
        <xdr:to>
          <xdr:col>13</xdr:col>
          <xdr:colOff>19050</xdr:colOff>
          <xdr:row>27</xdr:row>
          <xdr:rowOff>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0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26</xdr:row>
          <xdr:rowOff>228600</xdr:rowOff>
        </xdr:from>
        <xdr:to>
          <xdr:col>13</xdr:col>
          <xdr:colOff>19050</xdr:colOff>
          <xdr:row>28</xdr:row>
          <xdr:rowOff>19050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0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27</xdr:row>
          <xdr:rowOff>228600</xdr:rowOff>
        </xdr:from>
        <xdr:to>
          <xdr:col>13</xdr:col>
          <xdr:colOff>19050</xdr:colOff>
          <xdr:row>29</xdr:row>
          <xdr:rowOff>19050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0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28</xdr:row>
          <xdr:rowOff>228600</xdr:rowOff>
        </xdr:from>
        <xdr:to>
          <xdr:col>13</xdr:col>
          <xdr:colOff>19050</xdr:colOff>
          <xdr:row>30</xdr:row>
          <xdr:rowOff>19050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0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30</xdr:row>
          <xdr:rowOff>228600</xdr:rowOff>
        </xdr:from>
        <xdr:to>
          <xdr:col>13</xdr:col>
          <xdr:colOff>19050</xdr:colOff>
          <xdr:row>33</xdr:row>
          <xdr:rowOff>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0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29</xdr:row>
          <xdr:rowOff>228600</xdr:rowOff>
        </xdr:from>
        <xdr:to>
          <xdr:col>13</xdr:col>
          <xdr:colOff>19050</xdr:colOff>
          <xdr:row>31</xdr:row>
          <xdr:rowOff>19050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0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27</xdr:row>
          <xdr:rowOff>228600</xdr:rowOff>
        </xdr:from>
        <xdr:to>
          <xdr:col>17</xdr:col>
          <xdr:colOff>19050</xdr:colOff>
          <xdr:row>29</xdr:row>
          <xdr:rowOff>19050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0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28</xdr:row>
          <xdr:rowOff>228600</xdr:rowOff>
        </xdr:from>
        <xdr:to>
          <xdr:col>17</xdr:col>
          <xdr:colOff>19050</xdr:colOff>
          <xdr:row>30</xdr:row>
          <xdr:rowOff>19050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0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21</xdr:row>
          <xdr:rowOff>228600</xdr:rowOff>
        </xdr:from>
        <xdr:to>
          <xdr:col>3</xdr:col>
          <xdr:colOff>19050</xdr:colOff>
          <xdr:row>23</xdr:row>
          <xdr:rowOff>19050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0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29</xdr:row>
          <xdr:rowOff>228600</xdr:rowOff>
        </xdr:from>
        <xdr:to>
          <xdr:col>17</xdr:col>
          <xdr:colOff>19050</xdr:colOff>
          <xdr:row>31</xdr:row>
          <xdr:rowOff>19050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0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19050</xdr:colOff>
          <xdr:row>23</xdr:row>
          <xdr:rowOff>19050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0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21</xdr:row>
          <xdr:rowOff>228600</xdr:rowOff>
        </xdr:from>
        <xdr:to>
          <xdr:col>9</xdr:col>
          <xdr:colOff>19050</xdr:colOff>
          <xdr:row>23</xdr:row>
          <xdr:rowOff>19050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0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21</xdr:row>
          <xdr:rowOff>228600</xdr:rowOff>
        </xdr:from>
        <xdr:to>
          <xdr:col>10</xdr:col>
          <xdr:colOff>228600</xdr:colOff>
          <xdr:row>23</xdr:row>
          <xdr:rowOff>19050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0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228600</xdr:rowOff>
        </xdr:from>
        <xdr:to>
          <xdr:col>13</xdr:col>
          <xdr:colOff>19050</xdr:colOff>
          <xdr:row>23</xdr:row>
          <xdr:rowOff>19050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0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99</xdr:row>
          <xdr:rowOff>76200</xdr:rowOff>
        </xdr:from>
        <xdr:to>
          <xdr:col>3</xdr:col>
          <xdr:colOff>12700</xdr:colOff>
          <xdr:row>101</xdr:row>
          <xdr:rowOff>19050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0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228600</xdr:rowOff>
        </xdr:from>
        <xdr:to>
          <xdr:col>3</xdr:col>
          <xdr:colOff>38100</xdr:colOff>
          <xdr:row>38</xdr:row>
          <xdr:rowOff>0</xdr:rowOff>
        </xdr:to>
        <xdr:sp macro="" textlink="">
          <xdr:nvSpPr>
            <xdr:cNvPr id="5209" name="Option Button 280：4指数種類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0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228600</xdr:rowOff>
        </xdr:from>
        <xdr:to>
          <xdr:col>3</xdr:col>
          <xdr:colOff>38100</xdr:colOff>
          <xdr:row>39</xdr:row>
          <xdr:rowOff>0</xdr:rowOff>
        </xdr:to>
        <xdr:sp macro="" textlink="">
          <xdr:nvSpPr>
            <xdr:cNvPr id="5210" name="Option Button 281：11指数種類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0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228600</xdr:rowOff>
        </xdr:from>
        <xdr:to>
          <xdr:col>3</xdr:col>
          <xdr:colOff>19050</xdr:colOff>
          <xdr:row>40</xdr:row>
          <xdr:rowOff>0</xdr:rowOff>
        </xdr:to>
        <xdr:sp macro="" textlink="">
          <xdr:nvSpPr>
            <xdr:cNvPr id="5211" name="Option Button 282：33指数種類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0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44</xdr:row>
          <xdr:rowOff>19050</xdr:rowOff>
        </xdr:from>
        <xdr:to>
          <xdr:col>3</xdr:col>
          <xdr:colOff>38100</xdr:colOff>
          <xdr:row>45</xdr:row>
          <xdr:rowOff>19050</xdr:rowOff>
        </xdr:to>
        <xdr:sp macro="" textlink="">
          <xdr:nvSpPr>
            <xdr:cNvPr id="5212" name="Option Button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0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45</xdr:row>
          <xdr:rowOff>19050</xdr:rowOff>
        </xdr:from>
        <xdr:to>
          <xdr:col>3</xdr:col>
          <xdr:colOff>57150</xdr:colOff>
          <xdr:row>46</xdr:row>
          <xdr:rowOff>0</xdr:rowOff>
        </xdr:to>
        <xdr:sp macro="" textlink="">
          <xdr:nvSpPr>
            <xdr:cNvPr id="5213" name="Option Button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0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86</xdr:row>
          <xdr:rowOff>222250</xdr:rowOff>
        </xdr:from>
        <xdr:to>
          <xdr:col>3</xdr:col>
          <xdr:colOff>19050</xdr:colOff>
          <xdr:row>88</xdr:row>
          <xdr:rowOff>6350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0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95</xdr:row>
          <xdr:rowOff>222250</xdr:rowOff>
        </xdr:from>
        <xdr:to>
          <xdr:col>3</xdr:col>
          <xdr:colOff>0</xdr:colOff>
          <xdr:row>97</xdr:row>
          <xdr:rowOff>12700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0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215900</xdr:colOff>
      <xdr:row>98</xdr:row>
      <xdr:rowOff>0</xdr:rowOff>
    </xdr:from>
    <xdr:to>
      <xdr:col>4</xdr:col>
      <xdr:colOff>361950</xdr:colOff>
      <xdr:row>98</xdr:row>
      <xdr:rowOff>241300</xdr:rowOff>
    </xdr:to>
    <xdr:sp macro="" textlink="">
      <xdr:nvSpPr>
        <xdr:cNvPr id="10" name="矢印: 上向き折線 9">
          <a:extLst>
            <a:ext uri="{FF2B5EF4-FFF2-40B4-BE49-F238E27FC236}">
              <a16:creationId xmlns:a16="http://schemas.microsoft.com/office/drawing/2014/main" id="{8EB48398-2D70-D0E9-4BF7-9D947CF79635}"/>
            </a:ext>
          </a:extLst>
        </xdr:cNvPr>
        <xdr:cNvSpPr/>
      </xdr:nvSpPr>
      <xdr:spPr>
        <a:xfrm rot="5400000">
          <a:off x="727075" y="20793075"/>
          <a:ext cx="241300" cy="400050"/>
        </a:xfrm>
        <a:prstGeom prst="bentUpArrow">
          <a:avLst>
            <a:gd name="adj1" fmla="val 13505"/>
            <a:gd name="adj2" fmla="val 19253"/>
            <a:gd name="adj3" fmla="val 36494"/>
          </a:avLst>
        </a:prstGeom>
        <a:solidFill>
          <a:schemeClr val="accent1">
            <a:lumMod val="75000"/>
          </a:schemeClr>
        </a:solidFill>
        <a:ln w="635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128425</xdr:colOff>
      <xdr:row>9</xdr:row>
      <xdr:rowOff>92753</xdr:rowOff>
    </xdr:from>
    <xdr:to>
      <xdr:col>8</xdr:col>
      <xdr:colOff>991742</xdr:colOff>
      <xdr:row>14</xdr:row>
      <xdr:rowOff>149831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A00EC3-661F-B70B-B1FB-192150385F82}"/>
            </a:ext>
          </a:extLst>
        </xdr:cNvPr>
        <xdr:cNvSpPr txBox="1"/>
      </xdr:nvSpPr>
      <xdr:spPr>
        <a:xfrm>
          <a:off x="128425" y="3310562"/>
          <a:ext cx="9617755" cy="1198651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1100" b="1" kern="1200">
              <a:solidFill>
                <a:srgbClr val="FF0000"/>
              </a:solidFill>
            </a:rPr>
            <a:t> </a:t>
          </a:r>
          <a:r>
            <a:rPr kumimoji="1" lang="ja-JP" altLang="en-US" sz="1400" b="1" kern="1200">
              <a:solidFill>
                <a:srgbClr val="FF0000"/>
              </a:solidFill>
            </a:rPr>
            <a:t>警告！</a:t>
          </a:r>
          <a:endParaRPr kumimoji="1" lang="en-US" altLang="ja-JP" sz="1400" b="1" kern="1200">
            <a:solidFill>
              <a:srgbClr val="FF0000"/>
            </a:solidFill>
          </a:endParaRPr>
        </a:p>
        <a:p>
          <a:r>
            <a:rPr kumimoji="1" lang="ja-JP" altLang="en-US" sz="1200" kern="1200"/>
            <a:t>このシートに「シートの保護」をかけると、見積依頼シートの変更箇所が反映されなくなるので注意！</a:t>
          </a:r>
          <a:endParaRPr kumimoji="1" lang="en-US" altLang="ja-JP" sz="1200" kern="1200"/>
        </a:p>
        <a:p>
          <a:r>
            <a:rPr kumimoji="1" lang="ja-JP" altLang="en-US" sz="1200" kern="1200"/>
            <a:t>基本的にセルの削除や関数の削除をすると</a:t>
          </a:r>
          <a:r>
            <a:rPr kumimoji="1" lang="en-US" altLang="ja-JP" sz="1200" kern="1200"/>
            <a:t>DATA</a:t>
          </a:r>
          <a:r>
            <a:rPr kumimoji="1" lang="ja-JP" altLang="en-US" sz="1200" kern="1200"/>
            <a:t>シートと見積依頼シートの連携が意図せず壊れる可能性があるので注意すること！</a:t>
          </a:r>
          <a:endParaRPr kumimoji="1" lang="en-US" altLang="ja-JP" sz="1200" kern="1200"/>
        </a:p>
        <a:p>
          <a:r>
            <a:rPr kumimoji="1" lang="ja-JP" altLang="en-US" sz="1200" kern="1200"/>
            <a:t>（きちんと解析することなしに、セルの削除などを行わないこと！）</a:t>
          </a:r>
          <a:endParaRPr kumimoji="1" lang="ja-JP" altLang="en-US" sz="1200" b="1" u="sng" kern="1200"/>
        </a:p>
      </xdr:txBody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omments" Target="../comments1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D4D4-7372-41A3-8DE2-2FD5A44567D1}">
  <sheetPr codeName="Sheet2">
    <tabColor theme="8" tint="0.79998168889431442"/>
  </sheetPr>
  <dimension ref="A1:AX168"/>
  <sheetViews>
    <sheetView tabSelected="1" zoomScaleNormal="100" zoomScaleSheetLayoutView="100" workbookViewId="0">
      <selection activeCell="E5" sqref="E5:H5"/>
    </sheetView>
  </sheetViews>
  <sheetFormatPr defaultColWidth="8.58203125" defaultRowHeight="18"/>
  <cols>
    <col min="1" max="1" width="1.08203125" style="42" customWidth="1"/>
    <col min="2" max="2" width="1.83203125" style="42" customWidth="1"/>
    <col min="3" max="3" width="2.75" style="42" customWidth="1"/>
    <col min="4" max="4" width="3.33203125" style="42" customWidth="1"/>
    <col min="5" max="5" width="6.25" style="42" customWidth="1"/>
    <col min="6" max="6" width="2.75" style="42" customWidth="1"/>
    <col min="7" max="7" width="2.58203125" style="42" customWidth="1"/>
    <col min="8" max="8" width="7.25" style="42" customWidth="1"/>
    <col min="9" max="9" width="2.75" style="42" customWidth="1"/>
    <col min="10" max="10" width="9.33203125" style="42" customWidth="1"/>
    <col min="11" max="11" width="3.08203125" style="42" customWidth="1"/>
    <col min="12" max="12" width="9.33203125" style="42" customWidth="1"/>
    <col min="13" max="13" width="2.75" style="42" customWidth="1"/>
    <col min="14" max="14" width="9.33203125" style="42" customWidth="1"/>
    <col min="15" max="15" width="2.75" style="42" customWidth="1"/>
    <col min="16" max="16" width="9.33203125" style="42" customWidth="1"/>
    <col min="17" max="17" width="2.75" style="42" customWidth="1"/>
    <col min="18" max="18" width="9.33203125" style="42" customWidth="1"/>
    <col min="19" max="19" width="2.75" style="42" customWidth="1"/>
    <col min="20" max="20" width="1.1640625" style="42" customWidth="1"/>
    <col min="21" max="21" width="4.58203125" style="42" customWidth="1"/>
    <col min="22" max="23" width="10.33203125" style="42" customWidth="1"/>
    <col min="24" max="50" width="8.83203125" style="42"/>
    <col min="51" max="16384" width="8.58203125" style="42"/>
  </cols>
  <sheetData>
    <row r="1" spans="1:50" s="3" customFormat="1" ht="5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s="3" customFormat="1" ht="26">
      <c r="A2" s="4"/>
      <c r="B2" s="390" t="s">
        <v>121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s="3" customFormat="1" ht="22.5">
      <c r="A3" s="4"/>
      <c r="B3" s="391" t="s">
        <v>120</v>
      </c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s="3" customFormat="1" ht="10.25" customHeight="1" thickBot="1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s="3" customFormat="1" ht="25.25" customHeight="1" thickBot="1">
      <c r="A5" s="1"/>
      <c r="B5" s="392" t="s">
        <v>275</v>
      </c>
      <c r="C5" s="393"/>
      <c r="D5" s="394"/>
      <c r="E5" s="395"/>
      <c r="F5" s="396"/>
      <c r="G5" s="396"/>
      <c r="H5" s="397"/>
      <c r="I5" s="1"/>
      <c r="J5" s="1"/>
      <c r="K5" s="1"/>
      <c r="L5" s="48"/>
      <c r="M5" s="1"/>
      <c r="N5" s="1"/>
      <c r="O5" s="1"/>
      <c r="P5" s="413"/>
      <c r="Q5" s="414"/>
      <c r="R5" s="306"/>
      <c r="S5" s="46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s="3" customFormat="1" ht="15.75" customHeight="1">
      <c r="A6" s="1"/>
      <c r="B6" s="352" t="s">
        <v>357</v>
      </c>
      <c r="C6" s="37"/>
      <c r="D6" s="37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9"/>
      <c r="R6" s="399"/>
      <c r="S6" s="400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s="3" customFormat="1" ht="25.25" customHeight="1" thickBot="1">
      <c r="A7" s="1"/>
      <c r="B7" s="401" t="s">
        <v>276</v>
      </c>
      <c r="C7" s="402"/>
      <c r="D7" s="403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5"/>
      <c r="R7" s="405"/>
      <c r="S7" s="406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s="3" customFormat="1" ht="25.25" customHeight="1" thickBot="1">
      <c r="A8" s="1"/>
      <c r="B8" s="407" t="s">
        <v>365</v>
      </c>
      <c r="C8" s="408"/>
      <c r="D8" s="409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1"/>
      <c r="R8" s="411"/>
      <c r="S8" s="412"/>
      <c r="T8" s="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s="3" customFormat="1" ht="15.75" customHeight="1">
      <c r="A9" s="1"/>
      <c r="B9" s="352" t="s">
        <v>357</v>
      </c>
      <c r="C9" s="37"/>
      <c r="D9" s="37"/>
      <c r="E9" s="387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9"/>
      <c r="T9" s="1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s="3" customFormat="1" ht="25.25" customHeight="1" thickBot="1">
      <c r="A10" s="1"/>
      <c r="B10" s="401" t="s">
        <v>274</v>
      </c>
      <c r="C10" s="402"/>
      <c r="D10" s="403"/>
      <c r="E10" s="417"/>
      <c r="F10" s="418"/>
      <c r="G10" s="418"/>
      <c r="H10" s="418"/>
      <c r="I10" s="418"/>
      <c r="J10" s="418"/>
      <c r="K10" s="419"/>
      <c r="L10" s="31" t="s">
        <v>273</v>
      </c>
      <c r="M10" s="420"/>
      <c r="N10" s="421"/>
      <c r="O10" s="421"/>
      <c r="P10" s="421"/>
      <c r="Q10" s="421"/>
      <c r="R10" s="421"/>
      <c r="S10" s="422"/>
      <c r="T10" s="48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s="3" customFormat="1" ht="23.25" customHeight="1">
      <c r="A11" s="1"/>
      <c r="B11" s="423" t="s">
        <v>271</v>
      </c>
      <c r="C11" s="424"/>
      <c r="D11" s="425"/>
      <c r="E11" s="429"/>
      <c r="F11" s="430"/>
      <c r="G11" s="431"/>
      <c r="H11" s="431"/>
      <c r="I11" s="431"/>
      <c r="J11" s="431"/>
      <c r="K11" s="431"/>
      <c r="L11" s="431"/>
      <c r="M11" s="431"/>
      <c r="N11" s="431"/>
      <c r="O11" s="431"/>
      <c r="P11" s="431"/>
      <c r="Q11" s="431"/>
      <c r="R11" s="431"/>
      <c r="S11" s="432"/>
      <c r="T11" s="1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s="3" customFormat="1" ht="23.25" customHeight="1" thickBot="1">
      <c r="A12" s="1"/>
      <c r="B12" s="426"/>
      <c r="C12" s="427"/>
      <c r="D12" s="428"/>
      <c r="E12" s="433" t="s">
        <v>272</v>
      </c>
      <c r="F12" s="434"/>
      <c r="G12" s="435"/>
      <c r="H12" s="436"/>
      <c r="I12" s="436"/>
      <c r="J12" s="436"/>
      <c r="K12" s="436"/>
      <c r="L12" s="436"/>
      <c r="M12" s="436"/>
      <c r="N12" s="436"/>
      <c r="O12" s="437"/>
      <c r="P12" s="34" t="s">
        <v>119</v>
      </c>
      <c r="Q12" s="438"/>
      <c r="R12" s="439"/>
      <c r="S12" s="440"/>
      <c r="T12" s="1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s="3" customFormat="1" ht="25.25" customHeight="1" thickBot="1">
      <c r="A13" s="1"/>
      <c r="B13" s="441" t="s">
        <v>289</v>
      </c>
      <c r="C13" s="442"/>
      <c r="D13" s="443"/>
      <c r="E13" s="444"/>
      <c r="F13" s="445"/>
      <c r="G13" s="445"/>
      <c r="H13" s="445"/>
      <c r="I13" s="445"/>
      <c r="J13" s="445"/>
      <c r="K13" s="446"/>
      <c r="L13" s="5" t="s">
        <v>291</v>
      </c>
      <c r="M13" s="447"/>
      <c r="N13" s="448"/>
      <c r="O13" s="448"/>
      <c r="P13" s="448"/>
      <c r="Q13" s="449"/>
      <c r="R13" s="449"/>
      <c r="S13" s="450"/>
      <c r="T13" s="1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s="3" customFormat="1" ht="9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s="3" customFormat="1">
      <c r="A15" s="1"/>
      <c r="B15" s="6" t="s">
        <v>83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451" t="str">
        <f>IF('DATA（標準指数・都市別指数）'!C18=0,"","合  計　"&amp;'DATA（標準指数・都市別指数）'!C18&amp;" 都市")</f>
        <v/>
      </c>
      <c r="S15" s="452"/>
      <c r="T15" s="1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s="3" customFormat="1" ht="4.25" customHeight="1">
      <c r="A16" s="1"/>
      <c r="B16" s="1"/>
      <c r="C16" s="1"/>
      <c r="D16" s="1"/>
      <c r="E16" s="8"/>
      <c r="F16" s="8"/>
      <c r="G16" s="8"/>
      <c r="H16" s="8"/>
      <c r="I16" s="8"/>
      <c r="J16" s="8"/>
      <c r="K16" s="8"/>
      <c r="L16" s="8"/>
      <c r="M16" s="1"/>
      <c r="N16" s="1"/>
      <c r="O16" s="1"/>
      <c r="P16" s="1"/>
      <c r="Q16" s="1"/>
      <c r="R16" s="1"/>
      <c r="S16" s="1"/>
      <c r="T16" s="1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s="11" customFormat="1" ht="18" customHeight="1">
      <c r="A17" s="8"/>
      <c r="B17" s="9"/>
      <c r="C17" s="10"/>
      <c r="D17" s="415" t="s">
        <v>30</v>
      </c>
      <c r="E17" s="415"/>
      <c r="F17" s="10"/>
      <c r="G17" s="416" t="s">
        <v>31</v>
      </c>
      <c r="H17" s="416"/>
      <c r="I17" s="10"/>
      <c r="J17" s="341" t="s">
        <v>32</v>
      </c>
      <c r="K17" s="10"/>
      <c r="L17" s="340" t="s">
        <v>34</v>
      </c>
      <c r="M17" s="10"/>
      <c r="N17" s="341" t="s">
        <v>33</v>
      </c>
      <c r="O17" s="10"/>
      <c r="P17" s="341" t="s">
        <v>35</v>
      </c>
      <c r="Q17" s="10"/>
      <c r="R17" s="341" t="s">
        <v>36</v>
      </c>
      <c r="S17" s="8"/>
      <c r="T17" s="8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s="11" customFormat="1" ht="18" customHeight="1">
      <c r="A18" s="8"/>
      <c r="B18" s="9"/>
      <c r="C18" s="10"/>
      <c r="D18" s="416" t="s">
        <v>40</v>
      </c>
      <c r="E18" s="416"/>
      <c r="F18" s="10"/>
      <c r="G18" s="416" t="s">
        <v>41</v>
      </c>
      <c r="H18" s="416"/>
      <c r="I18" s="10"/>
      <c r="J18" s="341" t="s">
        <v>55</v>
      </c>
      <c r="K18" s="10"/>
      <c r="L18" s="341" t="s">
        <v>38</v>
      </c>
      <c r="M18" s="10"/>
      <c r="N18" s="341" t="s">
        <v>39</v>
      </c>
      <c r="O18" s="10"/>
      <c r="P18" s="41" t="s">
        <v>37</v>
      </c>
      <c r="Q18" s="10"/>
      <c r="R18" s="341" t="s">
        <v>56</v>
      </c>
      <c r="S18" s="8"/>
      <c r="T18" s="8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</row>
    <row r="19" spans="1:50" s="11" customFormat="1" ht="18" customHeight="1">
      <c r="A19" s="8"/>
      <c r="B19" s="9"/>
      <c r="C19" s="10"/>
      <c r="D19" s="415" t="s">
        <v>42</v>
      </c>
      <c r="E19" s="415"/>
      <c r="F19" s="10"/>
      <c r="G19" s="416" t="s">
        <v>57</v>
      </c>
      <c r="H19" s="416"/>
      <c r="I19" s="10"/>
      <c r="J19" s="340" t="s">
        <v>49</v>
      </c>
      <c r="K19" s="10"/>
      <c r="L19" s="341" t="s">
        <v>50</v>
      </c>
      <c r="M19" s="10"/>
      <c r="N19" s="341" t="s">
        <v>44</v>
      </c>
      <c r="O19" s="10"/>
      <c r="P19" s="341" t="s">
        <v>43</v>
      </c>
      <c r="Q19" s="10"/>
      <c r="R19" s="341" t="s">
        <v>46</v>
      </c>
      <c r="S19" s="8"/>
      <c r="T19" s="8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</row>
    <row r="20" spans="1:50" s="11" customFormat="1" ht="18" customHeight="1">
      <c r="A20" s="8"/>
      <c r="B20" s="9"/>
      <c r="C20" s="10"/>
      <c r="D20" s="416" t="s">
        <v>48</v>
      </c>
      <c r="E20" s="416"/>
      <c r="F20" s="10"/>
      <c r="G20" s="415" t="s">
        <v>45</v>
      </c>
      <c r="H20" s="415"/>
      <c r="I20" s="10"/>
      <c r="J20" s="341" t="s">
        <v>47</v>
      </c>
      <c r="K20" s="10"/>
      <c r="L20" s="341" t="s">
        <v>54</v>
      </c>
      <c r="M20" s="10"/>
      <c r="N20" s="341" t="s">
        <v>53</v>
      </c>
      <c r="O20" s="10"/>
      <c r="P20" s="340" t="s">
        <v>51</v>
      </c>
      <c r="Q20" s="10"/>
      <c r="R20" s="341" t="s">
        <v>52</v>
      </c>
      <c r="S20" s="8"/>
      <c r="T20" s="8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</row>
    <row r="21" spans="1:50" s="11" customFormat="1" ht="18" customHeight="1">
      <c r="A21" s="8"/>
      <c r="B21" s="9"/>
      <c r="C21" s="10"/>
      <c r="D21" s="416" t="s">
        <v>58</v>
      </c>
      <c r="E21" s="416"/>
      <c r="F21" s="10"/>
      <c r="G21" s="416" t="s">
        <v>59</v>
      </c>
      <c r="H21" s="416"/>
      <c r="I21" s="10"/>
      <c r="J21" s="341" t="s">
        <v>60</v>
      </c>
      <c r="K21" s="10"/>
      <c r="L21" s="341" t="s">
        <v>61</v>
      </c>
      <c r="M21" s="10"/>
      <c r="N21" s="341" t="s">
        <v>62</v>
      </c>
      <c r="O21" s="10"/>
      <c r="P21" s="340" t="s">
        <v>63</v>
      </c>
      <c r="Q21" s="10"/>
      <c r="R21" s="341" t="s">
        <v>64</v>
      </c>
      <c r="S21" s="40"/>
      <c r="T21" s="8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</row>
    <row r="22" spans="1:50" s="11" customFormat="1" ht="18" customHeight="1">
      <c r="A22" s="8"/>
      <c r="B22" s="9"/>
      <c r="C22" s="10"/>
      <c r="D22" s="416" t="s">
        <v>65</v>
      </c>
      <c r="E22" s="416"/>
      <c r="F22" s="10"/>
      <c r="G22" s="415" t="s">
        <v>66</v>
      </c>
      <c r="H22" s="415"/>
      <c r="I22" s="10"/>
      <c r="J22" s="341" t="s">
        <v>67</v>
      </c>
      <c r="K22" s="10"/>
      <c r="L22" s="342" t="s">
        <v>76</v>
      </c>
      <c r="M22" s="10"/>
      <c r="N22" s="340" t="s">
        <v>68</v>
      </c>
      <c r="O22" s="10"/>
      <c r="P22" s="341" t="s">
        <v>69</v>
      </c>
      <c r="Q22" s="10"/>
      <c r="R22" s="341" t="s">
        <v>70</v>
      </c>
      <c r="S22" s="8"/>
      <c r="T22" s="8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</row>
    <row r="23" spans="1:50" s="11" customFormat="1" ht="18" customHeight="1">
      <c r="A23" s="8"/>
      <c r="B23" s="9"/>
      <c r="C23" s="10"/>
      <c r="D23" s="416" t="s">
        <v>71</v>
      </c>
      <c r="E23" s="416"/>
      <c r="F23" s="10"/>
      <c r="G23" s="416" t="s">
        <v>72</v>
      </c>
      <c r="H23" s="416"/>
      <c r="I23" s="10"/>
      <c r="J23" s="341" t="s">
        <v>73</v>
      </c>
      <c r="K23" s="10"/>
      <c r="L23" s="341" t="s">
        <v>74</v>
      </c>
      <c r="M23" s="10"/>
      <c r="N23" s="341" t="s">
        <v>75</v>
      </c>
      <c r="O23" s="10"/>
      <c r="P23" s="8"/>
      <c r="Q23" s="10"/>
      <c r="R23" s="38"/>
      <c r="S23" s="38"/>
      <c r="T23" s="8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</row>
    <row r="24" spans="1:50" s="3" customFormat="1" ht="5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</row>
    <row r="25" spans="1:50" s="3" customFormat="1">
      <c r="A25" s="1"/>
      <c r="B25" s="6" t="s">
        <v>26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453" t="str">
        <f>IF('DATA（標準指数・都市別指数）'!H18=0,"","合  計　"&amp;'DATA（標準指数・都市別指数）'!H18&amp;" 種類")</f>
        <v/>
      </c>
      <c r="S25" s="453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s="36" customFormat="1" ht="21" customHeight="1">
      <c r="A26" s="10"/>
      <c r="B26" s="10"/>
      <c r="C26" s="35" t="s">
        <v>18</v>
      </c>
      <c r="D26" s="3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s="3" customFormat="1">
      <c r="A27" s="1"/>
      <c r="B27" s="48"/>
      <c r="C27" s="48"/>
      <c r="D27" s="454" t="s">
        <v>0</v>
      </c>
      <c r="E27" s="454"/>
      <c r="F27" s="454"/>
      <c r="G27" s="454"/>
      <c r="H27" s="13"/>
      <c r="I27" s="48"/>
      <c r="J27" s="13" t="s">
        <v>1</v>
      </c>
      <c r="K27" s="13"/>
      <c r="L27" s="13"/>
      <c r="M27" s="48"/>
      <c r="N27" s="13" t="s">
        <v>2</v>
      </c>
      <c r="O27" s="48"/>
      <c r="P27" s="13"/>
      <c r="Q27" s="13"/>
      <c r="R27" s="13"/>
      <c r="S27" s="13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s="3" customFormat="1">
      <c r="A28" s="1"/>
      <c r="B28" s="48"/>
      <c r="C28" s="48"/>
      <c r="D28" s="454" t="s">
        <v>3</v>
      </c>
      <c r="E28" s="454"/>
      <c r="F28" s="454"/>
      <c r="G28" s="454"/>
      <c r="H28" s="13"/>
      <c r="I28" s="48"/>
      <c r="J28" s="13" t="s">
        <v>4</v>
      </c>
      <c r="K28" s="13"/>
      <c r="L28" s="13"/>
      <c r="M28" s="48"/>
      <c r="N28" s="13" t="s">
        <v>5</v>
      </c>
      <c r="O28" s="48"/>
      <c r="P28" s="13"/>
      <c r="Q28" s="13"/>
      <c r="R28" s="13"/>
      <c r="S28" s="13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s="3" customFormat="1">
      <c r="A29" s="1"/>
      <c r="B29" s="48"/>
      <c r="C29" s="48"/>
      <c r="D29" s="454" t="s">
        <v>6</v>
      </c>
      <c r="E29" s="454"/>
      <c r="F29" s="454"/>
      <c r="G29" s="454"/>
      <c r="H29" s="13"/>
      <c r="I29" s="48"/>
      <c r="J29" s="13" t="s">
        <v>7</v>
      </c>
      <c r="K29" s="13"/>
      <c r="L29" s="13"/>
      <c r="M29" s="48"/>
      <c r="N29" s="13" t="s">
        <v>8</v>
      </c>
      <c r="O29" s="48"/>
      <c r="P29" s="13"/>
      <c r="Q29" s="48"/>
      <c r="R29" s="13" t="s">
        <v>9</v>
      </c>
      <c r="S29" s="13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s="3" customFormat="1">
      <c r="A30" s="1"/>
      <c r="B30" s="48"/>
      <c r="C30" s="48"/>
      <c r="D30" s="454" t="s">
        <v>280</v>
      </c>
      <c r="E30" s="454"/>
      <c r="F30" s="454"/>
      <c r="G30" s="454"/>
      <c r="H30" s="13"/>
      <c r="I30" s="48"/>
      <c r="J30" s="13" t="s">
        <v>10</v>
      </c>
      <c r="K30" s="13"/>
      <c r="L30" s="13"/>
      <c r="M30" s="48"/>
      <c r="N30" s="13" t="s">
        <v>11</v>
      </c>
      <c r="O30" s="48"/>
      <c r="P30" s="13"/>
      <c r="Q30" s="48"/>
      <c r="R30" s="13" t="s">
        <v>12</v>
      </c>
      <c r="S30" s="13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s="3" customFormat="1">
      <c r="A31" s="1"/>
      <c r="B31" s="48"/>
      <c r="C31" s="48"/>
      <c r="D31" s="454" t="s">
        <v>13</v>
      </c>
      <c r="E31" s="454"/>
      <c r="F31" s="454"/>
      <c r="G31" s="454"/>
      <c r="H31" s="13"/>
      <c r="I31" s="48"/>
      <c r="J31" s="13" t="s">
        <v>14</v>
      </c>
      <c r="K31" s="13"/>
      <c r="L31" s="13"/>
      <c r="M31" s="48"/>
      <c r="N31" s="13" t="s">
        <v>15</v>
      </c>
      <c r="O31" s="48"/>
      <c r="P31" s="13"/>
      <c r="Q31" s="48"/>
      <c r="R31" s="13" t="s">
        <v>16</v>
      </c>
      <c r="S31" s="13"/>
      <c r="T31" s="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s="3" customFormat="1">
      <c r="A32" s="1"/>
      <c r="B32" s="48"/>
      <c r="C32" s="48"/>
      <c r="D32" s="454" t="s">
        <v>279</v>
      </c>
      <c r="E32" s="454"/>
      <c r="F32" s="454"/>
      <c r="G32" s="454"/>
      <c r="H32" s="13"/>
      <c r="I32" s="48"/>
      <c r="J32" s="13" t="s">
        <v>277</v>
      </c>
      <c r="K32" s="13"/>
      <c r="L32" s="13"/>
      <c r="M32" s="48"/>
      <c r="N32" s="13" t="s">
        <v>278</v>
      </c>
      <c r="O32" s="48"/>
      <c r="P32" s="13"/>
      <c r="Q32" s="13"/>
      <c r="R32" s="13"/>
      <c r="S32" s="48"/>
      <c r="T32" s="1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20" s="2" customFormat="1" ht="1.25" customHeight="1">
      <c r="A33" s="1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1"/>
    </row>
    <row r="34" spans="1:20" s="2" customFormat="1" ht="16.25" customHeight="1">
      <c r="A34" s="1"/>
      <c r="B34" s="48"/>
      <c r="C34" s="12" t="s">
        <v>19</v>
      </c>
      <c r="D34" s="12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39"/>
      <c r="S34" s="39"/>
      <c r="T34" s="1"/>
    </row>
    <row r="35" spans="1:20" s="2" customFormat="1" ht="18" customHeight="1">
      <c r="A35" s="1"/>
      <c r="B35" s="48"/>
      <c r="C35" s="48"/>
      <c r="D35" s="13" t="s">
        <v>17</v>
      </c>
      <c r="E35" s="13"/>
      <c r="F35" s="13"/>
      <c r="G35" s="13"/>
      <c r="H35" s="13"/>
      <c r="I35" s="13"/>
      <c r="J35" s="13"/>
      <c r="K35" s="13"/>
      <c r="L35" s="13"/>
      <c r="M35" s="48"/>
      <c r="N35" s="48"/>
      <c r="O35" s="48"/>
      <c r="P35" s="48"/>
      <c r="Q35" s="48"/>
      <c r="R35" s="48"/>
      <c r="S35" s="48"/>
      <c r="T35" s="1"/>
    </row>
    <row r="36" spans="1:20" s="2" customFormat="1" ht="5.25" customHeight="1">
      <c r="A36" s="1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14"/>
    </row>
    <row r="37" spans="1:20" s="2" customFormat="1">
      <c r="A37" s="1"/>
      <c r="B37" s="6" t="s">
        <v>27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1"/>
    </row>
    <row r="38" spans="1:20" s="2" customFormat="1" ht="18" customHeight="1">
      <c r="A38" s="48"/>
      <c r="B38" s="48"/>
      <c r="C38" s="48"/>
      <c r="D38" s="15" t="s">
        <v>78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1:20" s="2" customFormat="1" ht="18" customHeight="1">
      <c r="A39" s="48"/>
      <c r="B39" s="48"/>
      <c r="C39" s="48"/>
      <c r="D39" s="15" t="s">
        <v>79</v>
      </c>
      <c r="E39" s="16"/>
      <c r="F39" s="16"/>
      <c r="G39" s="16"/>
      <c r="H39" s="16"/>
      <c r="I39" s="16"/>
      <c r="J39" s="16"/>
      <c r="K39" s="48"/>
      <c r="L39" s="16"/>
      <c r="M39" s="48"/>
      <c r="N39" s="48"/>
      <c r="O39" s="48"/>
      <c r="P39" s="48"/>
      <c r="Q39" s="48"/>
      <c r="R39" s="48"/>
      <c r="S39" s="48"/>
      <c r="T39" s="48"/>
    </row>
    <row r="40" spans="1:20" s="2" customFormat="1" ht="18" customHeight="1">
      <c r="A40" s="48"/>
      <c r="B40" s="48"/>
      <c r="C40" s="48"/>
      <c r="D40" s="15" t="s">
        <v>80</v>
      </c>
      <c r="E40" s="48"/>
      <c r="F40" s="48"/>
      <c r="G40" s="48"/>
      <c r="H40" s="48"/>
      <c r="I40" s="48"/>
      <c r="J40" s="48"/>
      <c r="K40" s="16"/>
      <c r="L40" s="48"/>
      <c r="M40" s="48"/>
      <c r="N40" s="48"/>
      <c r="O40" s="48"/>
      <c r="P40" s="48"/>
      <c r="Q40" s="48"/>
      <c r="R40" s="48"/>
      <c r="S40" s="48"/>
      <c r="T40" s="48"/>
    </row>
    <row r="41" spans="1:20" s="2" customFormat="1" ht="11.25" customHeight="1">
      <c r="A41" s="48"/>
      <c r="B41" s="48"/>
      <c r="C41" s="17"/>
      <c r="D41" s="17" t="s">
        <v>385</v>
      </c>
      <c r="E41" s="18"/>
      <c r="F41" s="18"/>
      <c r="G41" s="18"/>
      <c r="H41" s="18"/>
      <c r="I41" s="18"/>
      <c r="J41" s="18"/>
      <c r="K41" s="18"/>
      <c r="L41" s="18"/>
      <c r="M41" s="48"/>
      <c r="N41" s="48"/>
      <c r="O41" s="48"/>
      <c r="P41" s="48"/>
      <c r="Q41" s="48"/>
      <c r="R41" s="48"/>
      <c r="S41" s="48"/>
      <c r="T41" s="48"/>
    </row>
    <row r="42" spans="1:20" s="2" customFormat="1" ht="11.25" customHeight="1">
      <c r="A42" s="48"/>
      <c r="B42" s="48"/>
      <c r="C42" s="19"/>
      <c r="D42" s="19" t="s">
        <v>386</v>
      </c>
      <c r="E42" s="18"/>
      <c r="F42" s="18"/>
      <c r="G42" s="18"/>
      <c r="H42" s="18"/>
      <c r="I42" s="18"/>
      <c r="J42" s="18"/>
      <c r="K42" s="18"/>
      <c r="L42" s="18"/>
      <c r="M42" s="48"/>
      <c r="N42" s="48"/>
      <c r="O42" s="48"/>
      <c r="P42" s="48"/>
      <c r="Q42" s="48"/>
      <c r="R42" s="48"/>
      <c r="S42" s="48"/>
      <c r="T42" s="48"/>
    </row>
    <row r="43" spans="1:20" s="2" customFormat="1" ht="5.2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s="2" customFormat="1">
      <c r="A44" s="1"/>
      <c r="B44" s="6" t="s">
        <v>28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"/>
    </row>
    <row r="45" spans="1:20" s="2" customFormat="1" ht="18" customHeight="1">
      <c r="A45" s="48"/>
      <c r="B45" s="48"/>
      <c r="C45" s="48"/>
      <c r="D45" s="48" t="s">
        <v>81</v>
      </c>
      <c r="E45" s="15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</row>
    <row r="46" spans="1:20" s="2" customFormat="1" ht="18" customHeight="1">
      <c r="A46" s="48"/>
      <c r="B46" s="48"/>
      <c r="C46" s="48"/>
      <c r="D46" s="48" t="s">
        <v>82</v>
      </c>
      <c r="E46" s="15"/>
      <c r="F46" s="16"/>
      <c r="G46" s="16"/>
      <c r="H46" s="16"/>
      <c r="I46" s="16"/>
      <c r="J46" s="16"/>
      <c r="K46" s="16"/>
      <c r="L46" s="16"/>
      <c r="M46" s="48"/>
      <c r="N46" s="48"/>
      <c r="O46" s="48"/>
      <c r="P46" s="48"/>
      <c r="Q46" s="48"/>
      <c r="R46" s="48"/>
      <c r="S46" s="48"/>
      <c r="T46" s="48"/>
    </row>
    <row r="47" spans="1:20" s="2" customFormat="1" ht="15" customHeight="1">
      <c r="A47" s="48"/>
      <c r="B47" s="48"/>
      <c r="C47" s="19"/>
      <c r="D47" s="19" t="s">
        <v>384</v>
      </c>
      <c r="E47" s="20"/>
      <c r="F47" s="20"/>
      <c r="G47" s="20"/>
      <c r="H47" s="20"/>
      <c r="I47" s="20"/>
      <c r="J47" s="20"/>
      <c r="K47" s="20"/>
      <c r="L47" s="20"/>
      <c r="M47" s="48"/>
      <c r="N47" s="48"/>
      <c r="O47" s="20"/>
      <c r="P47" s="20"/>
      <c r="Q47" s="20"/>
      <c r="R47" s="20"/>
      <c r="S47" s="48"/>
      <c r="T47" s="48"/>
    </row>
    <row r="48" spans="1:20" s="2" customFormat="1" ht="18" customHeight="1" thickBot="1">
      <c r="A48" s="48"/>
      <c r="B48" s="48"/>
      <c r="C48" s="48"/>
      <c r="D48" s="15" t="s">
        <v>377</v>
      </c>
      <c r="E48" s="15"/>
      <c r="F48" s="16"/>
      <c r="G48" s="16"/>
      <c r="H48" s="16"/>
      <c r="I48" s="16"/>
      <c r="J48" s="16"/>
      <c r="K48" s="16"/>
      <c r="L48" s="16"/>
      <c r="M48" s="48"/>
      <c r="N48" s="48"/>
      <c r="O48" s="48"/>
      <c r="P48" s="48"/>
      <c r="Q48" s="48"/>
      <c r="R48" s="48"/>
      <c r="S48" s="48"/>
      <c r="T48" s="48"/>
    </row>
    <row r="49" spans="1:50" s="3" customFormat="1" ht="35.25" customHeight="1" thickBot="1">
      <c r="A49" s="1"/>
      <c r="B49" s="1"/>
      <c r="C49" s="1"/>
      <c r="D49" s="456"/>
      <c r="E49" s="457"/>
      <c r="F49" s="457"/>
      <c r="G49" s="457"/>
      <c r="H49" s="457"/>
      <c r="I49" s="457"/>
      <c r="J49" s="457"/>
      <c r="K49" s="457"/>
      <c r="L49" s="457"/>
      <c r="M49" s="457"/>
      <c r="N49" s="457"/>
      <c r="O49" s="457"/>
      <c r="P49" s="457"/>
      <c r="Q49" s="457"/>
      <c r="R49" s="458"/>
      <c r="S49" s="1"/>
      <c r="T49" s="1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s="3" customFormat="1" ht="8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s="3" customFormat="1" ht="8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s="3" customFormat="1">
      <c r="A52" s="1"/>
      <c r="B52" s="6" t="s">
        <v>290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1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s="3" customFormat="1" ht="20.25" customHeight="1" thickBot="1">
      <c r="A53" s="1"/>
      <c r="B53" s="1"/>
      <c r="C53" s="21" t="s">
        <v>23</v>
      </c>
      <c r="D53" s="15" t="s">
        <v>21</v>
      </c>
      <c r="E53" s="1"/>
      <c r="F53" s="1"/>
      <c r="G53" s="1"/>
      <c r="H53" s="1"/>
      <c r="I53" s="15" t="s">
        <v>22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s="3" customFormat="1" ht="18.5" thickBot="1">
      <c r="A54" s="1"/>
      <c r="B54" s="1"/>
      <c r="C54" s="1"/>
      <c r="D54" s="459"/>
      <c r="E54" s="460"/>
      <c r="F54" s="460"/>
      <c r="G54" s="461"/>
      <c r="H54" s="22" t="s">
        <v>20</v>
      </c>
      <c r="I54" s="459"/>
      <c r="J54" s="460"/>
      <c r="K54" s="461"/>
      <c r="L54" s="1"/>
      <c r="M54" s="23" t="str">
        <f>IF(OR(D54="",I54="")," ",
   IF(I54&lt;D54,
      "    開始月が終了月より後になっています",
      "･･･ 提供数 ＝ " &amp; ROUND(YEARFRAC(D54,I54)*12+1,0) &amp; "カ月分"
   )
)</f>
        <v xml:space="preserve"> </v>
      </c>
      <c r="N54" s="1"/>
      <c r="O54" s="1"/>
      <c r="P54" s="23"/>
      <c r="Q54" s="23"/>
      <c r="R54" s="1"/>
      <c r="S54" s="1"/>
      <c r="T54" s="1"/>
      <c r="U54" s="2"/>
      <c r="V54" s="377"/>
      <c r="W54" s="377"/>
      <c r="X54" s="376" t="str">
        <f>IF(OR(V54="",W54="")," ",
   IF(W54&lt;V54,
      "    開始月が終了月より後になっています",
      "･･･ 提供期間 ＝ " &amp; ROUND(YEARFRAC(V54,W54)*12+1,0) &amp; "カ月分"
   )
)</f>
        <v xml:space="preserve"> 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 s="3" customFormat="1" ht="5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s="3" customFormat="1" ht="17.25" customHeight="1" thickBot="1">
      <c r="A56" s="1"/>
      <c r="B56" s="1"/>
      <c r="C56" s="24" t="s">
        <v>24</v>
      </c>
      <c r="D56" s="15" t="s">
        <v>21</v>
      </c>
      <c r="E56" s="1"/>
      <c r="F56" s="1"/>
      <c r="G56" s="1"/>
      <c r="H56" s="1"/>
      <c r="I56" s="15" t="s">
        <v>22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s="3" customFormat="1" ht="18.5" thickBot="1">
      <c r="A57" s="1"/>
      <c r="B57" s="1"/>
      <c r="C57" s="1"/>
      <c r="D57" s="459"/>
      <c r="E57" s="460"/>
      <c r="F57" s="460"/>
      <c r="G57" s="461"/>
      <c r="H57" s="22" t="s">
        <v>20</v>
      </c>
      <c r="I57" s="459"/>
      <c r="J57" s="460"/>
      <c r="K57" s="461"/>
      <c r="L57" s="1"/>
      <c r="M57" s="23" t="str">
        <f>IF(OR(D57="",I57="")," ",
   IF(I57&lt;D57,
      "    開始月が終了月より後になっています",
      "･･･ 提供数 ＝ " &amp; ROUND(YEARFRAC(D57,I57)*12+1,0) &amp; "カ月分"
   )
)</f>
        <v xml:space="preserve"> </v>
      </c>
      <c r="N57" s="1"/>
      <c r="O57" s="1"/>
      <c r="P57" s="23"/>
      <c r="Q57" s="23"/>
      <c r="R57" s="1"/>
      <c r="S57" s="1"/>
      <c r="T57" s="1"/>
      <c r="U57" s="2"/>
      <c r="V57" s="377"/>
      <c r="W57" s="377"/>
      <c r="X57" s="376" t="str">
        <f>IF(OR(V57="",W57="")," ",
   IF(W57&lt;V57,
      "    開始月が終了月より後になっています",
      "･･･ 提供期間 ＝ " &amp; ROUND(YEARFRAC(V57,W57)*12+1,0) &amp; "カ月分"
   )
)</f>
        <v xml:space="preserve"> 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s="3" customFormat="1" ht="5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s="3" customFormat="1" ht="14.25" customHeight="1">
      <c r="A59" s="1"/>
      <c r="B59" s="1"/>
      <c r="C59" s="1"/>
      <c r="D59" s="1"/>
      <c r="E59" s="32" t="s">
        <v>25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1"/>
      <c r="R59" s="1"/>
      <c r="S59" s="1"/>
      <c r="T59" s="1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s="3" customFormat="1" ht="31.5" customHeight="1">
      <c r="A60" s="1"/>
      <c r="B60" s="1"/>
      <c r="C60" s="1"/>
      <c r="D60" s="1"/>
      <c r="E60" s="465" t="s">
        <v>356</v>
      </c>
      <c r="F60" s="465"/>
      <c r="G60" s="465"/>
      <c r="H60" s="465"/>
      <c r="I60" s="465"/>
      <c r="J60" s="465"/>
      <c r="K60" s="465"/>
      <c r="L60" s="465"/>
      <c r="M60" s="465"/>
      <c r="N60" s="465"/>
      <c r="O60" s="465"/>
      <c r="P60" s="465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s="3" customFormat="1" ht="5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s="3" customFormat="1" ht="18" customHeight="1" thickBot="1">
      <c r="A62" s="1"/>
      <c r="B62" s="1"/>
      <c r="C62" s="25" t="s">
        <v>362</v>
      </c>
      <c r="D62" s="2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s="3" customFormat="1" ht="45" customHeight="1" thickBot="1">
      <c r="A63" s="1"/>
      <c r="B63" s="1"/>
      <c r="C63" s="1"/>
      <c r="D63" s="456"/>
      <c r="E63" s="457"/>
      <c r="F63" s="457"/>
      <c r="G63" s="457"/>
      <c r="H63" s="457"/>
      <c r="I63" s="457"/>
      <c r="J63" s="457"/>
      <c r="K63" s="457"/>
      <c r="L63" s="457"/>
      <c r="M63" s="457"/>
      <c r="N63" s="457"/>
      <c r="O63" s="457"/>
      <c r="P63" s="457"/>
      <c r="Q63" s="457"/>
      <c r="R63" s="458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s="3" customFormat="1" ht="8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1:50" s="3" customFormat="1">
      <c r="A65" s="1"/>
      <c r="B65" s="6" t="s">
        <v>373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s="3" customFormat="1" ht="18" customHeight="1">
      <c r="A66" s="48"/>
      <c r="B66" s="48"/>
      <c r="C66" s="48"/>
      <c r="D66" s="15" t="s">
        <v>376</v>
      </c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s="3" customFormat="1" ht="18" hidden="1" customHeight="1">
      <c r="A67" s="48"/>
      <c r="B67" s="48"/>
      <c r="C67" s="48"/>
      <c r="D67" s="15" t="s">
        <v>173</v>
      </c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s="3" customFormat="1" ht="5.2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s="3" customFormat="1">
      <c r="A69" s="1"/>
      <c r="B69" s="6" t="s">
        <v>292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s="3" customFormat="1" ht="18" customHeight="1">
      <c r="A70" s="48"/>
      <c r="B70" s="48"/>
      <c r="C70" s="48"/>
      <c r="D70" s="15" t="s">
        <v>374</v>
      </c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s="3" customFormat="1" ht="18" customHeight="1">
      <c r="A71" s="48"/>
      <c r="B71" s="48"/>
      <c r="C71" s="48"/>
      <c r="D71" s="15" t="s">
        <v>375</v>
      </c>
      <c r="E71" s="16"/>
      <c r="F71" s="16"/>
      <c r="G71" s="16"/>
      <c r="H71" s="16"/>
      <c r="I71" s="16"/>
      <c r="J71" s="16"/>
      <c r="K71" s="16"/>
      <c r="L71" s="48"/>
      <c r="M71" s="26"/>
      <c r="N71" s="48"/>
      <c r="O71" s="48"/>
      <c r="P71" s="48"/>
      <c r="Q71" s="48"/>
      <c r="R71" s="48"/>
      <c r="S71" s="48"/>
      <c r="T71" s="48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s="3" customFormat="1" ht="18" customHeight="1">
      <c r="A72" s="48"/>
      <c r="B72" s="48"/>
      <c r="C72" s="48"/>
      <c r="D72" s="15" t="s">
        <v>77</v>
      </c>
      <c r="E72" s="16"/>
      <c r="F72" s="16"/>
      <c r="G72" s="16"/>
      <c r="H72" s="16"/>
      <c r="I72" s="16"/>
      <c r="J72" s="16"/>
      <c r="K72" s="16"/>
      <c r="L72" s="48"/>
      <c r="M72" s="48"/>
      <c r="N72" s="48"/>
      <c r="O72" s="48"/>
      <c r="P72" s="48"/>
      <c r="Q72" s="48"/>
      <c r="R72" s="48"/>
      <c r="S72" s="48"/>
      <c r="T72" s="48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s="3" customFormat="1" ht="5.2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1:50" s="3" customFormat="1">
      <c r="A74" s="1"/>
      <c r="B74" s="6" t="s">
        <v>350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50" s="3" customFormat="1" ht="18" customHeight="1">
      <c r="A75" s="48"/>
      <c r="B75" s="48"/>
      <c r="C75" s="48"/>
      <c r="D75" s="13" t="s">
        <v>29</v>
      </c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 s="3" customFormat="1" ht="18" customHeight="1" thickBot="1">
      <c r="A76" s="48"/>
      <c r="B76" s="48"/>
      <c r="C76" s="48"/>
      <c r="D76" s="16" t="s">
        <v>351</v>
      </c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 s="3" customFormat="1" ht="30" customHeight="1" thickBot="1">
      <c r="A77" s="1"/>
      <c r="B77" s="1"/>
      <c r="C77" s="1"/>
      <c r="D77" s="456"/>
      <c r="E77" s="457"/>
      <c r="F77" s="457"/>
      <c r="G77" s="457"/>
      <c r="H77" s="457"/>
      <c r="I77" s="457"/>
      <c r="J77" s="457"/>
      <c r="K77" s="457"/>
      <c r="L77" s="457"/>
      <c r="M77" s="457"/>
      <c r="N77" s="457"/>
      <c r="O77" s="457"/>
      <c r="P77" s="457"/>
      <c r="Q77" s="457"/>
      <c r="R77" s="458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s="3" customFormat="1" ht="8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 s="3" customFormat="1">
      <c r="A79" s="1"/>
      <c r="B79" s="6" t="s">
        <v>397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 s="3" customFormat="1" ht="18" customHeight="1">
      <c r="A80" s="48"/>
      <c r="B80" s="48"/>
      <c r="C80" s="48"/>
      <c r="D80" s="16" t="s">
        <v>400</v>
      </c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 s="3" customFormat="1" ht="18" customHeight="1" thickBot="1">
      <c r="A81" s="48"/>
      <c r="B81" s="48"/>
      <c r="C81" s="48"/>
      <c r="D81" s="16" t="s">
        <v>399</v>
      </c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 s="3" customFormat="1" ht="45" customHeight="1" thickBot="1">
      <c r="A82" s="1"/>
      <c r="B82" s="1"/>
      <c r="C82" s="1"/>
      <c r="D82" s="456"/>
      <c r="E82" s="457"/>
      <c r="F82" s="457"/>
      <c r="G82" s="457"/>
      <c r="H82" s="457"/>
      <c r="I82" s="457"/>
      <c r="J82" s="457"/>
      <c r="K82" s="457"/>
      <c r="L82" s="457"/>
      <c r="M82" s="457"/>
      <c r="N82" s="457"/>
      <c r="O82" s="457"/>
      <c r="P82" s="457"/>
      <c r="Q82" s="457"/>
      <c r="R82" s="458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1:50" s="3" customFormat="1" ht="9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 s="3" customFormat="1" ht="18" customHeight="1" thickBot="1">
      <c r="A84" s="1"/>
      <c r="B84" s="1"/>
      <c r="C84" s="27" t="s">
        <v>398</v>
      </c>
      <c r="D84" s="27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 s="3" customFormat="1" ht="30" customHeight="1" thickBot="1">
      <c r="A85" s="1"/>
      <c r="B85" s="1"/>
      <c r="C85" s="1"/>
      <c r="D85" s="462"/>
      <c r="E85" s="463"/>
      <c r="F85" s="463"/>
      <c r="G85" s="463"/>
      <c r="H85" s="463"/>
      <c r="I85" s="463"/>
      <c r="J85" s="463"/>
      <c r="K85" s="463"/>
      <c r="L85" s="463"/>
      <c r="M85" s="463"/>
      <c r="N85" s="463"/>
      <c r="O85" s="463"/>
      <c r="P85" s="463"/>
      <c r="Q85" s="463"/>
      <c r="R85" s="464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 s="3" customFormat="1" ht="8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 s="3" customFormat="1">
      <c r="A87" s="1"/>
      <c r="B87" s="6" t="s">
        <v>396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1"/>
      <c r="U87" s="343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 s="3" customFormat="1" ht="18" customHeight="1">
      <c r="A88" s="48"/>
      <c r="B88" s="48"/>
      <c r="C88" s="48"/>
      <c r="D88" s="16" t="s">
        <v>402</v>
      </c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1:50" ht="13" customHeight="1">
      <c r="A89" s="48"/>
      <c r="B89" s="48"/>
      <c r="C89" s="19"/>
      <c r="D89" s="19" t="s">
        <v>401</v>
      </c>
      <c r="E89" s="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30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spans="1:50" s="3" customFormat="1" ht="7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</row>
    <row r="91" spans="1:50" s="3" customFormat="1">
      <c r="A91" s="1"/>
      <c r="B91" s="6" t="s">
        <v>92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</row>
    <row r="92" spans="1:50" s="3" customFormat="1" ht="5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</row>
    <row r="93" spans="1:50" s="3" customFormat="1" ht="14.75" customHeight="1" thickBot="1">
      <c r="A93" s="1"/>
      <c r="B93" s="1"/>
      <c r="C93" s="1"/>
      <c r="D93" s="15" t="s">
        <v>379</v>
      </c>
      <c r="E93" s="1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</row>
    <row r="94" spans="1:50" s="3" customFormat="1" ht="45" customHeight="1" thickBot="1">
      <c r="A94" s="1"/>
      <c r="B94" s="1"/>
      <c r="C94" s="1"/>
      <c r="D94" s="456"/>
      <c r="E94" s="457"/>
      <c r="F94" s="457"/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57"/>
      <c r="R94" s="458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</row>
    <row r="95" spans="1:50" s="3" customFormat="1" ht="5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</row>
    <row r="96" spans="1:50" s="3" customFormat="1">
      <c r="A96" s="1"/>
      <c r="B96" s="28" t="s">
        <v>84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</row>
    <row r="97" spans="1:50" ht="18" customHeight="1">
      <c r="A97" s="48"/>
      <c r="B97" s="48"/>
      <c r="C97" s="17"/>
      <c r="D97" s="345" t="s">
        <v>395</v>
      </c>
      <c r="E97" s="8"/>
      <c r="F97" s="48"/>
      <c r="G97" s="48"/>
      <c r="H97" s="48"/>
      <c r="I97" s="48"/>
      <c r="J97" s="48"/>
      <c r="K97" s="48"/>
      <c r="L97" s="48"/>
      <c r="M97" s="344"/>
      <c r="N97" s="344"/>
      <c r="O97" s="344"/>
      <c r="P97" s="344"/>
      <c r="Q97" s="344"/>
      <c r="R97" s="48"/>
      <c r="S97" s="48"/>
      <c r="T97" s="30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</row>
    <row r="98" spans="1:50" ht="15" customHeight="1" thickBot="1">
      <c r="A98" s="48"/>
      <c r="B98" s="48"/>
      <c r="C98" s="17"/>
      <c r="D98" s="347" t="s">
        <v>388</v>
      </c>
      <c r="E98" s="346"/>
      <c r="F98" s="48"/>
      <c r="G98" s="48"/>
      <c r="H98" s="48"/>
      <c r="I98" s="48"/>
      <c r="J98" s="48"/>
      <c r="K98" s="48"/>
      <c r="L98" s="48"/>
      <c r="M98" s="344"/>
      <c r="N98" s="344"/>
      <c r="O98" s="344"/>
      <c r="P98" s="344"/>
      <c r="Q98" s="344"/>
      <c r="R98" s="48"/>
      <c r="S98" s="48"/>
      <c r="T98" s="30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</row>
    <row r="99" spans="1:50" ht="30" customHeight="1" thickBot="1">
      <c r="A99" s="48"/>
      <c r="B99" s="48"/>
      <c r="C99" s="27"/>
      <c r="D99" s="349"/>
      <c r="E99" s="349"/>
      <c r="F99" s="349"/>
      <c r="G99" s="349"/>
      <c r="H99" s="348" t="s">
        <v>383</v>
      </c>
      <c r="I99" s="462"/>
      <c r="J99" s="463"/>
      <c r="K99" s="463"/>
      <c r="L99" s="463"/>
      <c r="M99" s="463"/>
      <c r="N99" s="463"/>
      <c r="O99" s="463"/>
      <c r="P99" s="463"/>
      <c r="Q99" s="463"/>
      <c r="R99" s="464"/>
      <c r="S99" s="48"/>
      <c r="T99" s="30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</row>
    <row r="100" spans="1:50" ht="6.5" customHeight="1">
      <c r="A100" s="48"/>
      <c r="B100" s="48"/>
      <c r="C100" s="17"/>
      <c r="D100" s="345"/>
      <c r="E100" s="346"/>
      <c r="F100" s="48"/>
      <c r="G100" s="48"/>
      <c r="H100" s="48"/>
      <c r="I100" s="48"/>
      <c r="J100" s="48"/>
      <c r="K100" s="48"/>
      <c r="L100" s="48"/>
      <c r="M100" s="344"/>
      <c r="N100" s="344"/>
      <c r="O100" s="344"/>
      <c r="P100" s="344"/>
      <c r="Q100" s="344"/>
      <c r="R100" s="48"/>
      <c r="S100" s="48"/>
      <c r="T100" s="30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</row>
    <row r="101" spans="1:50" s="3" customFormat="1" ht="18" customHeight="1">
      <c r="A101" s="48"/>
      <c r="B101" s="48"/>
      <c r="C101" s="386"/>
      <c r="D101" s="29" t="s">
        <v>380</v>
      </c>
      <c r="E101" s="48"/>
      <c r="F101" s="48"/>
      <c r="G101" s="48"/>
      <c r="H101" s="48"/>
      <c r="I101" s="48"/>
      <c r="J101" s="48"/>
      <c r="K101" s="48"/>
      <c r="L101" s="48"/>
      <c r="M101" s="455" t="str">
        <f>IF(OR(
  AND('DATA（標準指数・都市別指数）'!H73="同意", OR(R15="",R25="",D54="",I54="",D85="")),
  AND('DATA（標準指数・都市別指数）'!H73="同意",'DATA（標準指数・都市別指数）'!H42=FALSE),
  AND('DATA（標準指数・都市別指数）'!H73="同意",'DATA（標準指数・都市別指数）'!H47=FALSE),
  AND('DATA（標準指数・都市別指数）'!H73="同意",'DATA（標準指数・都市別指数）'!H53=FALSE,D94=""),
  AND('DATA（標準指数・都市別指数）'!H73="同意",'DATA（標準指数・都市別指数）'!H58=FALSE),
  AND('DATA（標準指数・都市別指数）'!H73="同意",'DATA（標準指数・都市別指数）'!H62=FALSE),
  AND('DATA（標準指数・都市別指数）'!H73="同意",'DATA（標準指数・都市別指数）'!G66=FALSE,D82=""),
  AND('DATA（標準指数・都市別指数）'!H58="事前手続あり", D77=""),
  AND('DATA（標準指数・都市別指数）'!H62="指定書式あり", D82=""),
  AND('DATA（標準指数・都市別指数）'!H73="同意", 'DATA（標準指数・都市別指数）'!H71="不一致", I99=""),
   ),
   "⚠️黄色セルをご入力ください",
   ""
)</f>
        <v/>
      </c>
      <c r="N101" s="455"/>
      <c r="O101" s="455"/>
      <c r="P101" s="455"/>
      <c r="Q101" s="455"/>
      <c r="R101" s="455"/>
      <c r="S101" s="455"/>
      <c r="T101" s="48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</row>
    <row r="102" spans="1:50" ht="13" customHeight="1">
      <c r="A102" s="48"/>
      <c r="B102" s="48"/>
      <c r="C102" s="17"/>
      <c r="D102" s="18" t="s">
        <v>387</v>
      </c>
      <c r="E102" s="8"/>
      <c r="F102" s="48"/>
      <c r="G102" s="48"/>
      <c r="H102" s="48"/>
      <c r="I102" s="48"/>
      <c r="J102" s="48"/>
      <c r="K102" s="48"/>
      <c r="L102" s="48"/>
      <c r="M102" s="455"/>
      <c r="N102" s="455"/>
      <c r="O102" s="455"/>
      <c r="P102" s="455"/>
      <c r="Q102" s="455"/>
      <c r="R102" s="455"/>
      <c r="S102" s="455"/>
      <c r="T102" s="30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</row>
    <row r="103" spans="1:50" ht="1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351" t="str">
        <f>IF(M101="","","記載に不備があり見積提示ができません")</f>
        <v/>
      </c>
      <c r="N103" s="350"/>
      <c r="O103" s="350"/>
      <c r="P103" s="350"/>
      <c r="Q103" s="350"/>
      <c r="R103" s="44"/>
      <c r="S103" s="44"/>
      <c r="T103" s="45" t="s">
        <v>378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</row>
    <row r="104" spans="1:5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</row>
    <row r="105" spans="1:5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</row>
    <row r="106" spans="1:5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</row>
    <row r="107" spans="1:5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</row>
    <row r="108" spans="1:5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</row>
    <row r="109" spans="1:5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</row>
    <row r="110" spans="1:5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</row>
    <row r="111" spans="1:5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</row>
    <row r="112" spans="1:5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</row>
    <row r="113" spans="1:5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</row>
    <row r="114" spans="1:5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</row>
    <row r="115" spans="1:5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</row>
    <row r="116" spans="1:5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</row>
    <row r="117" spans="1:5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</row>
    <row r="118" spans="1:5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</row>
    <row r="119" spans="1:5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</row>
    <row r="120" spans="1:5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</row>
    <row r="121" spans="1:5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</row>
    <row r="122" spans="1:5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</row>
    <row r="123" spans="1:5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</row>
    <row r="124" spans="1:5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</row>
    <row r="125" spans="1:5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</row>
    <row r="126" spans="1:5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</row>
    <row r="127" spans="1:5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</row>
    <row r="128" spans="1:5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</row>
    <row r="129" spans="1:5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</row>
    <row r="130" spans="1:5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</row>
    <row r="131" spans="1:5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</row>
    <row r="132" spans="1:5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</row>
    <row r="133" spans="1:5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</row>
    <row r="134" spans="1:5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</row>
    <row r="135" spans="1:5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</row>
    <row r="136" spans="1:5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</row>
    <row r="137" spans="1:5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</row>
    <row r="138" spans="1:5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</row>
    <row r="139" spans="1:5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</row>
    <row r="140" spans="1:5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</row>
    <row r="141" spans="1:5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</row>
    <row r="142" spans="1:5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</row>
    <row r="143" spans="1:5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</row>
    <row r="144" spans="1:5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</row>
    <row r="145" spans="1:5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</row>
    <row r="146" spans="1:5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</row>
    <row r="147" spans="1:5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</row>
    <row r="148" spans="1:5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</row>
    <row r="149" spans="1:5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</row>
    <row r="150" spans="1: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</row>
    <row r="151" spans="1:5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</row>
    <row r="152" spans="1:5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</row>
    <row r="153" spans="1:5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</row>
    <row r="154" spans="1:5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</row>
    <row r="155" spans="1:5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</row>
    <row r="156" spans="1:5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</row>
    <row r="157" spans="1:5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</row>
    <row r="158" spans="1:5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</row>
    <row r="159" spans="1:5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</row>
    <row r="160" spans="1:5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</row>
    <row r="161" spans="1:5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</row>
    <row r="162" spans="1:5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</row>
    <row r="163" spans="1:5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</row>
    <row r="164" spans="1:5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</row>
    <row r="165" spans="1:5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</row>
    <row r="166" spans="1:5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</row>
    <row r="167" spans="1:5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</row>
    <row r="168" spans="1:5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</row>
  </sheetData>
  <sheetProtection algorithmName="SHA-512" hashValue="zT98ARvLI2IKrYEHiki016jtPc/E9Ot9rNIS60zlhxTKTlaPLb8CxTfHFuXmj6FDmsNumtDtkGoWoFw1OSw8gQ==" saltValue="m4bKXpHxmeuueo5g73r7zA==" spinCount="100000" sheet="1" selectLockedCells="1"/>
  <mergeCells count="59">
    <mergeCell ref="M101:S102"/>
    <mergeCell ref="D31:G31"/>
    <mergeCell ref="D49:R49"/>
    <mergeCell ref="D32:G32"/>
    <mergeCell ref="D54:G54"/>
    <mergeCell ref="I54:K54"/>
    <mergeCell ref="I99:R99"/>
    <mergeCell ref="D82:R82"/>
    <mergeCell ref="D85:R85"/>
    <mergeCell ref="D94:R94"/>
    <mergeCell ref="D57:G57"/>
    <mergeCell ref="I57:K57"/>
    <mergeCell ref="E60:P60"/>
    <mergeCell ref="D63:R63"/>
    <mergeCell ref="D77:R77"/>
    <mergeCell ref="R25:S25"/>
    <mergeCell ref="D27:G27"/>
    <mergeCell ref="D28:G28"/>
    <mergeCell ref="D29:G29"/>
    <mergeCell ref="D30:G30"/>
    <mergeCell ref="D21:E21"/>
    <mergeCell ref="G21:H21"/>
    <mergeCell ref="D22:E22"/>
    <mergeCell ref="G22:H22"/>
    <mergeCell ref="D23:E23"/>
    <mergeCell ref="G23:H23"/>
    <mergeCell ref="D18:E18"/>
    <mergeCell ref="G18:H18"/>
    <mergeCell ref="D19:E19"/>
    <mergeCell ref="G19:H19"/>
    <mergeCell ref="D20:E20"/>
    <mergeCell ref="G20:H20"/>
    <mergeCell ref="D17:E17"/>
    <mergeCell ref="G17:H17"/>
    <mergeCell ref="B10:D10"/>
    <mergeCell ref="E10:K10"/>
    <mergeCell ref="M10:S10"/>
    <mergeCell ref="B11:D12"/>
    <mergeCell ref="E11:F11"/>
    <mergeCell ref="G11:S11"/>
    <mergeCell ref="E12:F12"/>
    <mergeCell ref="G12:O12"/>
    <mergeCell ref="Q12:S12"/>
    <mergeCell ref="B13:D13"/>
    <mergeCell ref="E13:K13"/>
    <mergeCell ref="M13:P13"/>
    <mergeCell ref="Q13:S13"/>
    <mergeCell ref="R15:S15"/>
    <mergeCell ref="E9:S9"/>
    <mergeCell ref="B2:S2"/>
    <mergeCell ref="B3:S3"/>
    <mergeCell ref="B5:D5"/>
    <mergeCell ref="E5:H5"/>
    <mergeCell ref="E6:S6"/>
    <mergeCell ref="B7:D7"/>
    <mergeCell ref="E7:S7"/>
    <mergeCell ref="B8:D8"/>
    <mergeCell ref="E8:S8"/>
    <mergeCell ref="P5:Q5"/>
  </mergeCells>
  <phoneticPr fontId="2"/>
  <conditionalFormatting sqref="D54 I54 M54:R54">
    <cfRule type="expression" dxfId="68" priority="11">
      <formula>$M$54="    開始月が終了月より後になっています"</formula>
    </cfRule>
  </conditionalFormatting>
  <conditionalFormatting sqref="D57:G57 I57:K57 M57:R57">
    <cfRule type="expression" dxfId="66" priority="41">
      <formula>$M$57="    開始月が終了月より後になっています"</formula>
    </cfRule>
  </conditionalFormatting>
  <conditionalFormatting sqref="R15:S15">
    <cfRule type="notContainsBlanks" dxfId="3" priority="22">
      <formula>LEN(TRIM(R15))&gt;0</formula>
    </cfRule>
  </conditionalFormatting>
  <conditionalFormatting sqref="R25:S25">
    <cfRule type="notContainsBlanks" dxfId="2" priority="23">
      <formula>LEN(TRIM(R25))&gt;0</formula>
    </cfRule>
  </conditionalFormatting>
  <conditionalFormatting sqref="X54">
    <cfRule type="expression" dxfId="1" priority="4">
      <formula>$M$54="    開始月が終了月より後になっています"</formula>
    </cfRule>
  </conditionalFormatting>
  <conditionalFormatting sqref="X57">
    <cfRule type="expression" dxfId="0" priority="2">
      <formula>$M$54="    開始月が終了月より後になっています"</formula>
    </cfRule>
  </conditionalFormatting>
  <dataValidations count="5">
    <dataValidation imeMode="halfAlpha" allowBlank="1" showInputMessage="1" showErrorMessage="1" sqref="M10:S10 E13:K13 Q13 M13 P12:S12" xr:uid="{9C18F3C6-5E07-45F3-BCA5-6E8A7922CB63}"/>
    <dataValidation imeMode="hiragana" allowBlank="1" showInputMessage="1" showErrorMessage="1" sqref="E12 G12 D85:R85 D49:R49 E7:S8 I99 D94:R94 D82:R82 D77:R77 D63:R63 E10:K10 G11:S11" xr:uid="{99AD95C9-D733-40DC-AA2C-11533E31F580}"/>
    <dataValidation type="custom" imeMode="halfAlpha" allowBlank="1" showInputMessage="1" showErrorMessage="1" errorTitle="2010年以前は指定不可" error="2011年１月以降の年月を入力してください" sqref="I57:K57 D54:G54 I54:K54 D57:G57" xr:uid="{2C22C5ED-2267-475D-A0D9-9D9E3B607194}">
      <formula1>AND(ISNUMBER(D54), D54&gt;=DATE(2011,1,1))</formula1>
    </dataValidation>
    <dataValidation imeMode="fullKatakana" allowBlank="1" showInputMessage="1" showErrorMessage="1" sqref="E6:S6 E9:S9" xr:uid="{35F1BC79-67D9-4410-A62C-578990D253C7}"/>
    <dataValidation allowBlank="1" showErrorMessage="1" sqref="AA72" xr:uid="{3C244E1E-9A6A-4C94-9E71-692483717B19}"/>
  </dataValidations>
  <printOptions horizontalCentered="1" verticalCentered="1"/>
  <pageMargins left="0.19685039370078741" right="0.19685039370078741" top="0.11811023622047245" bottom="0.11811023622047245" header="0.11811023622047245" footer="0.11811023622047245"/>
  <pageSetup paperSize="9" scale="89" fitToHeight="2" orientation="portrait" r:id="rId1"/>
  <rowBreaks count="1" manualBreakCount="1">
    <brk id="50" max="1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26</xdr:row>
                    <xdr:rowOff>0</xdr:rowOff>
                  </from>
                  <to>
                    <xdr:col>3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38100</xdr:colOff>
                    <xdr:row>26</xdr:row>
                    <xdr:rowOff>228600</xdr:rowOff>
                  </from>
                  <to>
                    <xdr:col>3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27</xdr:row>
                    <xdr:rowOff>228600</xdr:rowOff>
                  </from>
                  <to>
                    <xdr:col>3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28</xdr:row>
                    <xdr:rowOff>228600</xdr:rowOff>
                  </from>
                  <to>
                    <xdr:col>3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228600</xdr:rowOff>
                  </from>
                  <to>
                    <xdr:col>3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30</xdr:row>
                    <xdr:rowOff>228600</xdr:rowOff>
                  </from>
                  <to>
                    <xdr:col>3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2</xdr:col>
                    <xdr:colOff>38100</xdr:colOff>
                    <xdr:row>33</xdr:row>
                    <xdr:rowOff>190500</xdr:rowOff>
                  </from>
                  <to>
                    <xdr:col>3</xdr:col>
                    <xdr:colOff>19050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1" name="Group Box 10">
              <controlPr defaultSize="0" autoFill="0" autoPict="0">
                <anchor moveWithCells="1">
                  <from>
                    <xdr:col>1</xdr:col>
                    <xdr:colOff>304800</xdr:colOff>
                    <xdr:row>43</xdr:row>
                    <xdr:rowOff>171450</xdr:rowOff>
                  </from>
                  <to>
                    <xdr:col>3</xdr:col>
                    <xdr:colOff>190500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2" name="Group Box 11">
              <controlPr defaultSize="0" autoFill="0" autoPict="0">
                <anchor moveWithCells="1">
                  <from>
                    <xdr:col>1</xdr:col>
                    <xdr:colOff>266700</xdr:colOff>
                    <xdr:row>36</xdr:row>
                    <xdr:rowOff>152400</xdr:rowOff>
                  </from>
                  <to>
                    <xdr:col>4</xdr:col>
                    <xdr:colOff>19050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3" name="Option Button 12">
              <controlPr defaultSize="0" autoFill="0" autoLine="0" autoPict="0">
                <anchor moveWithCells="1">
                  <from>
                    <xdr:col>2</xdr:col>
                    <xdr:colOff>38100</xdr:colOff>
                    <xdr:row>75</xdr:row>
                    <xdr:rowOff>0</xdr:rowOff>
                  </from>
                  <to>
                    <xdr:col>3</xdr:col>
                    <xdr:colOff>57150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4" name="Option Button 13">
              <controlPr defaultSize="0" autoFill="0" autoLine="0" autoPict="0">
                <anchor moveWithCells="1">
                  <from>
                    <xdr:col>2</xdr:col>
                    <xdr:colOff>38100</xdr:colOff>
                    <xdr:row>74</xdr:row>
                    <xdr:rowOff>0</xdr:rowOff>
                  </from>
                  <to>
                    <xdr:col>3</xdr:col>
                    <xdr:colOff>57150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5" name="Group Box 14">
              <controlPr defaultSize="0" autoFill="0" autoPict="0">
                <anchor moveWithCells="1">
                  <from>
                    <xdr:col>1</xdr:col>
                    <xdr:colOff>266700</xdr:colOff>
                    <xdr:row>73</xdr:row>
                    <xdr:rowOff>171450</xdr:rowOff>
                  </from>
                  <to>
                    <xdr:col>4</xdr:col>
                    <xdr:colOff>57150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6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80</xdr:row>
                    <xdr:rowOff>0</xdr:rowOff>
                  </from>
                  <to>
                    <xdr:col>3</xdr:col>
                    <xdr:colOff>57150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7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79</xdr:row>
                    <xdr:rowOff>0</xdr:rowOff>
                  </from>
                  <to>
                    <xdr:col>3</xdr:col>
                    <xdr:colOff>57150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8" name="Group Box 17">
              <controlPr defaultSize="0" autoFill="0" autoPict="0">
                <anchor moveWithCells="1">
                  <from>
                    <xdr:col>1</xdr:col>
                    <xdr:colOff>285750</xdr:colOff>
                    <xdr:row>78</xdr:row>
                    <xdr:rowOff>133350</xdr:rowOff>
                  </from>
                  <to>
                    <xdr:col>3</xdr:col>
                    <xdr:colOff>247650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9" name="Option Button 21">
              <controlPr defaultSize="0" autoFill="0" autoLine="0" autoPict="0">
                <anchor moveWithCells="1">
                  <from>
                    <xdr:col>2</xdr:col>
                    <xdr:colOff>38100</xdr:colOff>
                    <xdr:row>71</xdr:row>
                    <xdr:rowOff>0</xdr:rowOff>
                  </from>
                  <to>
                    <xdr:col>3</xdr:col>
                    <xdr:colOff>57150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0" name="Option Button 22">
              <controlPr defaultSize="0" autoFill="0" autoLine="0" autoPict="0">
                <anchor moveWithCells="1">
                  <from>
                    <xdr:col>2</xdr:col>
                    <xdr:colOff>38100</xdr:colOff>
                    <xdr:row>70</xdr:row>
                    <xdr:rowOff>0</xdr:rowOff>
                  </from>
                  <to>
                    <xdr:col>3</xdr:col>
                    <xdr:colOff>57150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1" name="Option Button 23">
              <controlPr defaultSize="0" autoFill="0" autoLine="0" autoPict="0">
                <anchor moveWithCells="1">
                  <from>
                    <xdr:col>2</xdr:col>
                    <xdr:colOff>38100</xdr:colOff>
                    <xdr:row>69</xdr:row>
                    <xdr:rowOff>0</xdr:rowOff>
                  </from>
                  <to>
                    <xdr:col>3</xdr:col>
                    <xdr:colOff>57150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2" name="Group Box 24">
              <controlPr defaultSize="0" autoFill="0" autoPict="0">
                <anchor moveWithCells="1">
                  <from>
                    <xdr:col>1</xdr:col>
                    <xdr:colOff>285750</xdr:colOff>
                    <xdr:row>68</xdr:row>
                    <xdr:rowOff>133350</xdr:rowOff>
                  </from>
                  <to>
                    <xdr:col>3</xdr:col>
                    <xdr:colOff>247650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3" name="Check Box 175　東京">
              <controlPr defaultSize="0" autoFill="0" autoLine="0" autoPict="0">
                <anchor moveWithCells="1">
                  <from>
                    <xdr:col>14</xdr:col>
                    <xdr:colOff>38100</xdr:colOff>
                    <xdr:row>16</xdr:row>
                    <xdr:rowOff>228600</xdr:rowOff>
                  </from>
                  <to>
                    <xdr:col>15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4" name="Check Box 176　札幌">
              <controlPr defaultSize="0" autoFill="0" autoLine="0" autoPict="0">
                <anchor moveWithCells="1">
                  <from>
                    <xdr:col>2</xdr:col>
                    <xdr:colOff>38100</xdr:colOff>
                    <xdr:row>16</xdr:row>
                    <xdr:rowOff>0</xdr:rowOff>
                  </from>
                  <to>
                    <xdr:col>3</xdr:col>
                    <xdr:colOff>19050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5" name="Check Box 177　青森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19050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6" name="Check Box 178　盛岡">
              <controlPr defaultSize="0" autoFill="0" autoLine="0" autoPict="0">
                <anchor moveWithCells="1">
                  <from>
                    <xdr:col>8</xdr:col>
                    <xdr:colOff>38100</xdr:colOff>
                    <xdr:row>16</xdr:row>
                    <xdr:rowOff>0</xdr:rowOff>
                  </from>
                  <to>
                    <xdr:col>9</xdr:col>
                    <xdr:colOff>19050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7" name="Check Box 179　仙台">
              <controlPr defaultSize="0" autoFill="0" autoLine="0" autoPict="0">
                <anchor moveWithCells="1">
                  <from>
                    <xdr:col>10</xdr:col>
                    <xdr:colOff>38100</xdr:colOff>
                    <xdr:row>16</xdr:row>
                    <xdr:rowOff>0</xdr:rowOff>
                  </from>
                  <to>
                    <xdr:col>10</xdr:col>
                    <xdr:colOff>228600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8" name="Check Box 180　秋田">
              <controlPr defaultSize="0" autoFill="0" autoLine="0" autoPict="0">
                <anchor moveWithCells="1">
                  <from>
                    <xdr:col>12</xdr:col>
                    <xdr:colOff>38100</xdr:colOff>
                    <xdr:row>16</xdr:row>
                    <xdr:rowOff>0</xdr:rowOff>
                  </from>
                  <to>
                    <xdr:col>13</xdr:col>
                    <xdr:colOff>19050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9" name="Check Box 181　山形">
              <controlPr defaultSize="0" autoFill="0" autoLine="0" autoPict="0">
                <anchor moveWithCells="1">
                  <from>
                    <xdr:col>14</xdr:col>
                    <xdr:colOff>38100</xdr:colOff>
                    <xdr:row>16</xdr:row>
                    <xdr:rowOff>0</xdr:rowOff>
                  </from>
                  <to>
                    <xdr:col>15</xdr:col>
                    <xdr:colOff>19050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0" name="Check Box 182　福島">
              <controlPr defaultSize="0" autoFill="0" autoLine="0" autoPict="0">
                <anchor moveWithCells="1">
                  <from>
                    <xdr:col>16</xdr:col>
                    <xdr:colOff>38100</xdr:colOff>
                    <xdr:row>16</xdr:row>
                    <xdr:rowOff>0</xdr:rowOff>
                  </from>
                  <to>
                    <xdr:col>17</xdr:col>
                    <xdr:colOff>19050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1" name="Check Box 184　水戸">
              <controlPr defaultSize="0" autoFill="0" autoLine="0" autoPict="0">
                <anchor moveWithCells="1">
                  <from>
                    <xdr:col>2</xdr:col>
                    <xdr:colOff>38100</xdr:colOff>
                    <xdr:row>16</xdr:row>
                    <xdr:rowOff>228600</xdr:rowOff>
                  </from>
                  <to>
                    <xdr:col>3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2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3" name="Check Box 35">
              <controlPr defaultSize="0" autoFill="0" autoLine="0" autoPict="0">
                <anchor moveWithCells="1">
                  <from>
                    <xdr:col>8</xdr:col>
                    <xdr:colOff>38100</xdr:colOff>
                    <xdr:row>16</xdr:row>
                    <xdr:rowOff>228600</xdr:rowOff>
                  </from>
                  <to>
                    <xdr:col>9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4" name="Check Box 36">
              <controlPr defaultSize="0" autoFill="0" autoLine="0" autoPict="0">
                <anchor moveWithCells="1">
                  <from>
                    <xdr:col>10</xdr:col>
                    <xdr:colOff>38100</xdr:colOff>
                    <xdr:row>16</xdr:row>
                    <xdr:rowOff>228600</xdr:rowOff>
                  </from>
                  <to>
                    <xdr:col>10</xdr:col>
                    <xdr:colOff>228600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5" name="Check Box 37">
              <controlPr defaultSize="0" autoFill="0" autoLine="0" autoPict="0">
                <anchor moveWithCells="1">
                  <from>
                    <xdr:col>12</xdr:col>
                    <xdr:colOff>38100</xdr:colOff>
                    <xdr:row>16</xdr:row>
                    <xdr:rowOff>228600</xdr:rowOff>
                  </from>
                  <to>
                    <xdr:col>13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6" name="Check Box 38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228600</xdr:rowOff>
                  </from>
                  <to>
                    <xdr:col>3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7" name="Check Box 3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38" name="Check Box 40">
              <controlPr defaultSize="0" autoFill="0" autoLine="0" autoPict="0">
                <anchor moveWithCells="1">
                  <from>
                    <xdr:col>8</xdr:col>
                    <xdr:colOff>38100</xdr:colOff>
                    <xdr:row>17</xdr:row>
                    <xdr:rowOff>228600</xdr:rowOff>
                  </from>
                  <to>
                    <xdr:col>9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39" name="Check Box 41">
              <controlPr defaultSize="0" autoFill="0" autoLine="0" autoPict="0">
                <anchor moveWithCells="1">
                  <from>
                    <xdr:col>10</xdr:col>
                    <xdr:colOff>38100</xdr:colOff>
                    <xdr:row>17</xdr:row>
                    <xdr:rowOff>228600</xdr:rowOff>
                  </from>
                  <to>
                    <xdr:col>10</xdr:col>
                    <xdr:colOff>228600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0" name="Check Box 42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228600</xdr:rowOff>
                  </from>
                  <to>
                    <xdr:col>13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1" name="Check Box 43">
              <controlPr defaultSize="0" autoFill="0" autoLine="0" autoPict="0">
                <anchor moveWithCells="1">
                  <from>
                    <xdr:col>14</xdr:col>
                    <xdr:colOff>38100</xdr:colOff>
                    <xdr:row>17</xdr:row>
                    <xdr:rowOff>228600</xdr:rowOff>
                  </from>
                  <to>
                    <xdr:col>15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2" name="Check Box 44">
              <controlPr defaultSize="0" autoFill="0" autoLine="0" autoPict="0">
                <anchor moveWithCells="1">
                  <from>
                    <xdr:col>16</xdr:col>
                    <xdr:colOff>38100</xdr:colOff>
                    <xdr:row>17</xdr:row>
                    <xdr:rowOff>228600</xdr:rowOff>
                  </from>
                  <to>
                    <xdr:col>17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3" name="Check Box 45">
              <controlPr defaultSize="0" autoFill="0" autoLine="0" autoPict="0">
                <anchor moveWithCells="1">
                  <from>
                    <xdr:col>2</xdr:col>
                    <xdr:colOff>38100</xdr:colOff>
                    <xdr:row>18</xdr:row>
                    <xdr:rowOff>228600</xdr:rowOff>
                  </from>
                  <to>
                    <xdr:col>3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4" name="Check Box 46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228600</xdr:rowOff>
                  </from>
                  <to>
                    <xdr:col>6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45" name="Check Box 47">
              <controlPr defaultSize="0" autoFill="0" autoLine="0" autoPict="0">
                <anchor moveWithCells="1">
                  <from>
                    <xdr:col>8</xdr:col>
                    <xdr:colOff>38100</xdr:colOff>
                    <xdr:row>18</xdr:row>
                    <xdr:rowOff>228600</xdr:rowOff>
                  </from>
                  <to>
                    <xdr:col>9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46" name="Check Box 48">
              <controlPr defaultSize="0" autoFill="0" autoLine="0" autoPict="0">
                <anchor moveWithCells="1">
                  <from>
                    <xdr:col>10</xdr:col>
                    <xdr:colOff>38100</xdr:colOff>
                    <xdr:row>18</xdr:row>
                    <xdr:rowOff>228600</xdr:rowOff>
                  </from>
                  <to>
                    <xdr:col>10</xdr:col>
                    <xdr:colOff>228600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47" name="Check Box 49">
              <controlPr defaultSize="0" autoFill="0" autoLine="0" autoPict="0">
                <anchor moveWithCells="1">
                  <from>
                    <xdr:col>12</xdr:col>
                    <xdr:colOff>38100</xdr:colOff>
                    <xdr:row>18</xdr:row>
                    <xdr:rowOff>228600</xdr:rowOff>
                  </from>
                  <to>
                    <xdr:col>13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48" name="Check Box 50">
              <controlPr defaultSize="0" autoFill="0" autoLine="0" autoPict="0">
                <anchor moveWithCells="1">
                  <from>
                    <xdr:col>14</xdr:col>
                    <xdr:colOff>38100</xdr:colOff>
                    <xdr:row>18</xdr:row>
                    <xdr:rowOff>228600</xdr:rowOff>
                  </from>
                  <to>
                    <xdr:col>15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49" name="Check Box 51">
              <controlPr defaultSize="0" autoFill="0" autoLine="0" autoPict="0">
                <anchor moveWithCells="1">
                  <from>
                    <xdr:col>16</xdr:col>
                    <xdr:colOff>38100</xdr:colOff>
                    <xdr:row>18</xdr:row>
                    <xdr:rowOff>228600</xdr:rowOff>
                  </from>
                  <to>
                    <xdr:col>17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0" name="Check Box 52">
              <controlPr defaultSize="0" autoFill="0" autoLine="0" autoPict="0">
                <anchor moveWithCells="1">
                  <from>
                    <xdr:col>16</xdr:col>
                    <xdr:colOff>38100</xdr:colOff>
                    <xdr:row>16</xdr:row>
                    <xdr:rowOff>228600</xdr:rowOff>
                  </from>
                  <to>
                    <xdr:col>17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1" name="Check Box 53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228600</xdr:rowOff>
                  </from>
                  <to>
                    <xdr:col>3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2" name="Check Box 54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228600</xdr:rowOff>
                  </from>
                  <to>
                    <xdr:col>6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3" name="Check Box 55">
              <controlPr defaultSize="0" autoFill="0" autoLine="0" autoPict="0">
                <anchor moveWithCells="1">
                  <from>
                    <xdr:col>8</xdr:col>
                    <xdr:colOff>38100</xdr:colOff>
                    <xdr:row>19</xdr:row>
                    <xdr:rowOff>228600</xdr:rowOff>
                  </from>
                  <to>
                    <xdr:col>9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4" name="Check Box 56">
              <controlPr defaultSize="0" autoFill="0" autoLine="0" autoPict="0">
                <anchor moveWithCells="1">
                  <from>
                    <xdr:col>10</xdr:col>
                    <xdr:colOff>38100</xdr:colOff>
                    <xdr:row>19</xdr:row>
                    <xdr:rowOff>228600</xdr:rowOff>
                  </from>
                  <to>
                    <xdr:col>10</xdr:col>
                    <xdr:colOff>228600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55" name="Check Box 57">
              <controlPr defaultSize="0" autoFill="0" autoLine="0" autoPict="0">
                <anchor moveWithCells="1">
                  <from>
                    <xdr:col>12</xdr:col>
                    <xdr:colOff>38100</xdr:colOff>
                    <xdr:row>19</xdr:row>
                    <xdr:rowOff>228600</xdr:rowOff>
                  </from>
                  <to>
                    <xdr:col>13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56" name="Check Box 58">
              <controlPr defaultSize="0" autoFill="0" autoLine="0" autoPict="0">
                <anchor moveWithCells="1">
                  <from>
                    <xdr:col>14</xdr:col>
                    <xdr:colOff>38100</xdr:colOff>
                    <xdr:row>19</xdr:row>
                    <xdr:rowOff>228600</xdr:rowOff>
                  </from>
                  <to>
                    <xdr:col>15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57" name="Check Box 59">
              <controlPr defaultSize="0" autoFill="0" autoLine="0" autoPict="0">
                <anchor moveWithCells="1">
                  <from>
                    <xdr:col>16</xdr:col>
                    <xdr:colOff>38100</xdr:colOff>
                    <xdr:row>19</xdr:row>
                    <xdr:rowOff>228600</xdr:rowOff>
                  </from>
                  <to>
                    <xdr:col>17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58" name="Check Box 60">
              <controlPr defaultSize="0" autoFill="0" autoLine="0" autoPict="0">
                <anchor moveWithCells="1">
                  <from>
                    <xdr:col>2</xdr:col>
                    <xdr:colOff>38100</xdr:colOff>
                    <xdr:row>20</xdr:row>
                    <xdr:rowOff>228600</xdr:rowOff>
                  </from>
                  <to>
                    <xdr:col>3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59" name="Check Box 6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228600</xdr:rowOff>
                  </from>
                  <to>
                    <xdr:col>6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0" name="Check Box 62">
              <controlPr defaultSize="0" autoFill="0" autoLine="0" autoPict="0">
                <anchor moveWithCells="1">
                  <from>
                    <xdr:col>8</xdr:col>
                    <xdr:colOff>38100</xdr:colOff>
                    <xdr:row>20</xdr:row>
                    <xdr:rowOff>228600</xdr:rowOff>
                  </from>
                  <to>
                    <xdr:col>9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1" name="Check Box 63">
              <controlPr defaultSize="0" autoFill="0" autoLine="0" autoPict="0">
                <anchor moveWithCells="1">
                  <from>
                    <xdr:col>10</xdr:col>
                    <xdr:colOff>38100</xdr:colOff>
                    <xdr:row>20</xdr:row>
                    <xdr:rowOff>228600</xdr:rowOff>
                  </from>
                  <to>
                    <xdr:col>10</xdr:col>
                    <xdr:colOff>228600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2" name="Check Box 64">
              <controlPr defaultSize="0" autoFill="0" autoLine="0" autoPict="0">
                <anchor moveWithCells="1">
                  <from>
                    <xdr:col>12</xdr:col>
                    <xdr:colOff>38100</xdr:colOff>
                    <xdr:row>20</xdr:row>
                    <xdr:rowOff>228600</xdr:rowOff>
                  </from>
                  <to>
                    <xdr:col>13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3" name="Check Box 65">
              <controlPr defaultSize="0" autoFill="0" autoLine="0" autoPict="0">
                <anchor moveWithCells="1">
                  <from>
                    <xdr:col>14</xdr:col>
                    <xdr:colOff>38100</xdr:colOff>
                    <xdr:row>20</xdr:row>
                    <xdr:rowOff>228600</xdr:rowOff>
                  </from>
                  <to>
                    <xdr:col>15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4" name="Check Box 66">
              <controlPr defaultSize="0" autoFill="0" autoLine="0" autoPict="0">
                <anchor moveWithCells="1">
                  <from>
                    <xdr:col>16</xdr:col>
                    <xdr:colOff>38100</xdr:colOff>
                    <xdr:row>20</xdr:row>
                    <xdr:rowOff>228600</xdr:rowOff>
                  </from>
                  <to>
                    <xdr:col>17</xdr:col>
                    <xdr:colOff>19050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65" name="Check Box 67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247650</xdr:rowOff>
                  </from>
                  <to>
                    <xdr:col>9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66" name="Check Box 68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228600</xdr:rowOff>
                  </from>
                  <to>
                    <xdr:col>9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67" name="Check Box 69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228600</xdr:rowOff>
                  </from>
                  <to>
                    <xdr:col>9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68" name="Check Box 70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228600</xdr:rowOff>
                  </from>
                  <to>
                    <xdr:col>9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69" name="Check Box 71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228600</xdr:rowOff>
                  </from>
                  <to>
                    <xdr:col>9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0" name="Check Box 72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228600</xdr:rowOff>
                  </from>
                  <to>
                    <xdr:col>9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1" name="Check Box 73">
              <controlPr defaultSize="0" autoFill="0" autoLine="0" autoPict="0">
                <anchor moveWithCells="1">
                  <from>
                    <xdr:col>12</xdr:col>
                    <xdr:colOff>38100</xdr:colOff>
                    <xdr:row>25</xdr:row>
                    <xdr:rowOff>247650</xdr:rowOff>
                  </from>
                  <to>
                    <xdr:col>13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2" name="Check Box 74">
              <controlPr defaultSize="0" autoFill="0" autoLine="0" autoPict="0">
                <anchor moveWithCells="1">
                  <from>
                    <xdr:col>12</xdr:col>
                    <xdr:colOff>38100</xdr:colOff>
                    <xdr:row>26</xdr:row>
                    <xdr:rowOff>228600</xdr:rowOff>
                  </from>
                  <to>
                    <xdr:col>13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3" name="Check Box 75">
              <controlPr defaultSize="0" autoFill="0" autoLine="0" autoPict="0">
                <anchor moveWithCells="1">
                  <from>
                    <xdr:col>12</xdr:col>
                    <xdr:colOff>38100</xdr:colOff>
                    <xdr:row>27</xdr:row>
                    <xdr:rowOff>228600</xdr:rowOff>
                  </from>
                  <to>
                    <xdr:col>13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4" name="Check Box 76">
              <controlPr defaultSize="0" autoFill="0" autoLine="0" autoPict="0">
                <anchor moveWithCells="1">
                  <from>
                    <xdr:col>12</xdr:col>
                    <xdr:colOff>38100</xdr:colOff>
                    <xdr:row>28</xdr:row>
                    <xdr:rowOff>228600</xdr:rowOff>
                  </from>
                  <to>
                    <xdr:col>13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75" name="Check Box 77">
              <controlPr defaultSize="0" autoFill="0" autoLine="0" autoPict="0">
                <anchor moveWithCells="1">
                  <from>
                    <xdr:col>12</xdr:col>
                    <xdr:colOff>38100</xdr:colOff>
                    <xdr:row>30</xdr:row>
                    <xdr:rowOff>228600</xdr:rowOff>
                  </from>
                  <to>
                    <xdr:col>13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76" name="Check Box 78">
              <controlPr defaultSize="0" autoFill="0" autoLine="0" autoPict="0">
                <anchor moveWithCells="1">
                  <from>
                    <xdr:col>12</xdr:col>
                    <xdr:colOff>38100</xdr:colOff>
                    <xdr:row>29</xdr:row>
                    <xdr:rowOff>228600</xdr:rowOff>
                  </from>
                  <to>
                    <xdr:col>13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77" name="Check Box 79">
              <controlPr defaultSize="0" autoFill="0" autoLine="0" autoPict="0">
                <anchor moveWithCells="1">
                  <from>
                    <xdr:col>16</xdr:col>
                    <xdr:colOff>38100</xdr:colOff>
                    <xdr:row>27</xdr:row>
                    <xdr:rowOff>228600</xdr:rowOff>
                  </from>
                  <to>
                    <xdr:col>17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78" name="Check Box 80">
              <controlPr defaultSize="0" autoFill="0" autoLine="0" autoPict="0">
                <anchor moveWithCells="1">
                  <from>
                    <xdr:col>16</xdr:col>
                    <xdr:colOff>38100</xdr:colOff>
                    <xdr:row>28</xdr:row>
                    <xdr:rowOff>228600</xdr:rowOff>
                  </from>
                  <to>
                    <xdr:col>17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79" name="Check Box 81">
              <controlPr defaultSize="0" autoFill="0" autoLine="0" autoPict="0">
                <anchor moveWithCells="1">
                  <from>
                    <xdr:col>2</xdr:col>
                    <xdr:colOff>38100</xdr:colOff>
                    <xdr:row>21</xdr:row>
                    <xdr:rowOff>228600</xdr:rowOff>
                  </from>
                  <to>
                    <xdr:col>3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0" name="Check Box 82">
              <controlPr defaultSize="0" autoFill="0" autoLine="0" autoPict="0">
                <anchor moveWithCells="1">
                  <from>
                    <xdr:col>16</xdr:col>
                    <xdr:colOff>38100</xdr:colOff>
                    <xdr:row>29</xdr:row>
                    <xdr:rowOff>228600</xdr:rowOff>
                  </from>
                  <to>
                    <xdr:col>17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1" name="Check Box 83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2" name="Check Box 84">
              <controlPr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228600</xdr:rowOff>
                  </from>
                  <to>
                    <xdr:col>9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3" name="Check Box 85">
              <controlPr defaultSize="0" autoFill="0" autoLine="0" autoPict="0">
                <anchor moveWithCells="1">
                  <from>
                    <xdr:col>10</xdr:col>
                    <xdr:colOff>38100</xdr:colOff>
                    <xdr:row>21</xdr:row>
                    <xdr:rowOff>228600</xdr:rowOff>
                  </from>
                  <to>
                    <xdr:col>10</xdr:col>
                    <xdr:colOff>228600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4" name="Check Box 86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228600</xdr:rowOff>
                  </from>
                  <to>
                    <xdr:col>13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85" name="Check Box 87">
              <controlPr defaultSize="0" autoFill="0" autoLine="0" autoPict="0">
                <anchor moveWithCells="1">
                  <from>
                    <xdr:col>2</xdr:col>
                    <xdr:colOff>31750</xdr:colOff>
                    <xdr:row>99</xdr:row>
                    <xdr:rowOff>76200</xdr:rowOff>
                  </from>
                  <to>
                    <xdr:col>3</xdr:col>
                    <xdr:colOff>12700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86" name="Option Button 280：4指数種類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228600</xdr:rowOff>
                  </from>
                  <to>
                    <xdr:col>3</xdr:col>
                    <xdr:colOff>38100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87" name="Option Button 281：11指数種類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228600</xdr:rowOff>
                  </from>
                  <to>
                    <xdr:col>3</xdr:col>
                    <xdr:colOff>38100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88" name="Option Button 282：33指数種類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228600</xdr:rowOff>
                  </from>
                  <to>
                    <xdr:col>3</xdr:col>
                    <xdr:colOff>19050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89" name="Option Button 92">
              <controlPr defaultSize="0" autoFill="0" autoLine="0" autoPict="0">
                <anchor moveWithCells="1">
                  <from>
                    <xdr:col>2</xdr:col>
                    <xdr:colOff>38100</xdr:colOff>
                    <xdr:row>44</xdr:row>
                    <xdr:rowOff>19050</xdr:rowOff>
                  </from>
                  <to>
                    <xdr:col>3</xdr:col>
                    <xdr:colOff>38100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0" name="Option Button 93">
              <controlPr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19050</xdr:rowOff>
                  </from>
                  <to>
                    <xdr:col>3</xdr:col>
                    <xdr:colOff>57150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1" name="Check Box 8">
              <controlPr defaultSize="0" autoFill="0" autoLine="0" autoPict="0">
                <anchor moveWithCells="1">
                  <from>
                    <xdr:col>2</xdr:col>
                    <xdr:colOff>38100</xdr:colOff>
                    <xdr:row>64</xdr:row>
                    <xdr:rowOff>215900</xdr:rowOff>
                  </from>
                  <to>
                    <xdr:col>3</xdr:col>
                    <xdr:colOff>19050</xdr:colOff>
                    <xdr:row>67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92" name="Group Box 20">
              <controlPr defaultSize="0" autoFill="0" autoPict="0">
                <anchor moveWithCells="1">
                  <from>
                    <xdr:col>1</xdr:col>
                    <xdr:colOff>323850</xdr:colOff>
                    <xdr:row>86</xdr:row>
                    <xdr:rowOff>133350</xdr:rowOff>
                  </from>
                  <to>
                    <xdr:col>3</xdr:col>
                    <xdr:colOff>171450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93" name="Check Box 113">
              <controlPr defaultSize="0" autoFill="0" autoLine="0" autoPict="0" altText="">
                <anchor moveWithCells="1">
                  <from>
                    <xdr:col>2</xdr:col>
                    <xdr:colOff>25400</xdr:colOff>
                    <xdr:row>86</xdr:row>
                    <xdr:rowOff>222250</xdr:rowOff>
                  </from>
                  <to>
                    <xdr:col>3</xdr:col>
                    <xdr:colOff>19050</xdr:colOff>
                    <xdr:row>88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94" name="Check Box 118">
              <controlPr defaultSize="0" autoFill="0" autoLine="0" autoPict="0">
                <anchor moveWithCells="1">
                  <from>
                    <xdr:col>2</xdr:col>
                    <xdr:colOff>19050</xdr:colOff>
                    <xdr:row>95</xdr:row>
                    <xdr:rowOff>222250</xdr:rowOff>
                  </from>
                  <to>
                    <xdr:col>3</xdr:col>
                    <xdr:colOff>0</xdr:colOff>
                    <xdr:row>97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1" id="{0E1BEB2B-A50D-4D17-BD35-9FE27D0EB7B4}">
            <xm:f>'DATA（標準指数・都市別指数）'!$D$20="札幌市"</xm:f>
            <x14:dxf>
              <fill>
                <patternFill>
                  <bgColor theme="7" tint="0.79998168889431442"/>
                </patternFill>
              </fill>
            </x14:dxf>
          </x14:cfRule>
          <xm:sqref>C17:D17</xm:sqref>
        </x14:conditionalFormatting>
        <x14:conditionalFormatting xmlns:xm="http://schemas.microsoft.com/office/excel/2006/main">
          <x14:cfRule type="expression" priority="110" id="{E82DE173-4BC6-46E6-9588-754BFA55FB7E}">
            <xm:f>'DATA（標準指数・都市別指数）'!$D$27="水戸市"</xm:f>
            <x14:dxf>
              <fill>
                <patternFill>
                  <bgColor theme="7" tint="0.79998168889431442"/>
                </patternFill>
              </fill>
            </x14:dxf>
          </x14:cfRule>
          <xm:sqref>C18:D18</xm:sqref>
        </x14:conditionalFormatting>
        <x14:conditionalFormatting xmlns:xm="http://schemas.microsoft.com/office/excel/2006/main">
          <x14:cfRule type="expression" priority="109" id="{C44C0D9C-B3E1-4B3D-B681-55AC07443C5D}">
            <xm:f>'DATA（標準指数・都市別指数）'!$D$34="新潟市"</xm:f>
            <x14:dxf>
              <fill>
                <patternFill>
                  <bgColor theme="7" tint="0.79998168889431442"/>
                </patternFill>
              </fill>
            </x14:dxf>
          </x14:cfRule>
          <xm:sqref>C19:D19</xm:sqref>
        </x14:conditionalFormatting>
        <x14:conditionalFormatting xmlns:xm="http://schemas.microsoft.com/office/excel/2006/main">
          <x14:cfRule type="expression" priority="108" id="{6E633AD1-405A-451A-B0DA-180B1B8181E2}">
            <xm:f>'DATA（標準指数・都市別指数）'!$D$41="静岡市"</xm:f>
            <x14:dxf>
              <fill>
                <patternFill>
                  <bgColor theme="7" tint="0.79998168889431442"/>
                </patternFill>
              </fill>
            </x14:dxf>
          </x14:cfRule>
          <xm:sqref>C20:D20</xm:sqref>
        </x14:conditionalFormatting>
        <x14:conditionalFormatting xmlns:xm="http://schemas.microsoft.com/office/excel/2006/main">
          <x14:cfRule type="expression" priority="107" id="{46AD0E0D-194B-4ACF-85AB-F0EA002F0C77}">
            <xm:f>'DATA（標準指数・都市別指数）'!$D$48="奈良市"</xm:f>
            <x14:dxf>
              <fill>
                <patternFill>
                  <bgColor theme="7" tint="0.79998168889431442"/>
                </patternFill>
              </fill>
            </x14:dxf>
          </x14:cfRule>
          <xm:sqref>C21:D21</xm:sqref>
        </x14:conditionalFormatting>
        <x14:conditionalFormatting xmlns:xm="http://schemas.microsoft.com/office/excel/2006/main">
          <x14:cfRule type="expression" priority="106" id="{14E37284-BB6F-4ECF-9728-56C86C36C0EC}">
            <xm:f>'DATA（標準指数・都市別指数）'!$D$55="徳島市"</xm:f>
            <x14:dxf>
              <fill>
                <patternFill>
                  <bgColor theme="7" tint="0.79998168889431442"/>
                </patternFill>
              </fill>
            </x14:dxf>
          </x14:cfRule>
          <xm:sqref>C22:D22</xm:sqref>
        </x14:conditionalFormatting>
        <x14:conditionalFormatting xmlns:xm="http://schemas.microsoft.com/office/excel/2006/main">
          <x14:cfRule type="expression" priority="112" id="{951D1C1C-BE18-451E-835D-1CF32F408DE8}">
            <xm:f>'DATA（標準指数・都市別指数）'!$D$62="熊本市"</xm:f>
            <x14:dxf>
              <fill>
                <patternFill>
                  <bgColor theme="7" tint="0.79998168889431442"/>
                </patternFill>
              </fill>
            </x14:dxf>
          </x14:cfRule>
          <xm:sqref>C23:D23</xm:sqref>
        </x14:conditionalFormatting>
        <x14:conditionalFormatting xmlns:xm="http://schemas.microsoft.com/office/excel/2006/main">
          <x14:cfRule type="expression" priority="51" id="{A920E87E-BF98-4AC9-8290-A7B673BDF8F0}">
            <xm:f>'DATA（標準指数・都市別指数）'!$I$19="01.集合住宅SRC"</xm:f>
            <x14:dxf>
              <fill>
                <patternFill>
                  <bgColor theme="7" tint="0.79998168889431442"/>
                </patternFill>
              </fill>
            </x14:dxf>
          </x14:cfRule>
          <xm:sqref>C27:E27</xm:sqref>
        </x14:conditionalFormatting>
        <x14:conditionalFormatting xmlns:xm="http://schemas.microsoft.com/office/excel/2006/main">
          <x14:cfRule type="expression" priority="49" id="{CFD2715B-97F5-4B06-A30E-CC8F8BAC9072}">
            <xm:f>'DATA（標準指数・都市別指数）'!$I$22="04.事務所SRC"</xm:f>
            <x14:dxf>
              <fill>
                <patternFill>
                  <bgColor theme="7" tint="0.79998168889431442"/>
                </patternFill>
              </fill>
            </x14:dxf>
          </x14:cfRule>
          <xm:sqref>C28:E28</xm:sqref>
        </x14:conditionalFormatting>
        <x14:conditionalFormatting xmlns:xm="http://schemas.microsoft.com/office/excel/2006/main">
          <x14:cfRule type="expression" priority="50" id="{ABAEB5FE-C5C8-4BC4-A9CC-F1B19CA543DC}">
            <xm:f>'DATA（標準指数・都市別指数）'!$I$25="07.店舗RC"</xm:f>
            <x14:dxf>
              <fill>
                <patternFill>
                  <bgColor theme="7" tint="0.79998168889431442"/>
                </patternFill>
              </fill>
            </x14:dxf>
          </x14:cfRule>
          <xm:sqref>C29:E29</xm:sqref>
        </x14:conditionalFormatting>
        <x14:conditionalFormatting xmlns:xm="http://schemas.microsoft.com/office/excel/2006/main">
          <x14:cfRule type="expression" priority="46" id="{8E7DCDC0-0A78-40D0-BF47-AB5F34200114}">
            <xm:f>'DATA（標準指数・都市別指数）'!$I$29="11.老人福祉施設RC"</xm:f>
            <x14:dxf>
              <fill>
                <patternFill>
                  <bgColor theme="7" tint="0.79998168889431442"/>
                </patternFill>
              </fill>
            </x14:dxf>
          </x14:cfRule>
          <xm:sqref>C30:E30</xm:sqref>
        </x14:conditionalFormatting>
        <x14:conditionalFormatting xmlns:xm="http://schemas.microsoft.com/office/excel/2006/main">
          <x14:cfRule type="expression" priority="45" id="{E01D0621-2419-4FA7-B05A-AEEDDE39490A}">
            <xm:f>'DATA（標準指数・都市別指数）'!$I$33="15.学校SRC"</xm:f>
            <x14:dxf>
              <fill>
                <patternFill>
                  <bgColor theme="7" tint="0.79998168889431442"/>
                </patternFill>
              </fill>
            </x14:dxf>
          </x14:cfRule>
          <xm:sqref>C31:E31</xm:sqref>
        </x14:conditionalFormatting>
        <x14:conditionalFormatting xmlns:xm="http://schemas.microsoft.com/office/excel/2006/main">
          <x14:cfRule type="expression" priority="44" id="{12F300ED-B4F0-47F4-914B-3217D9B4C3D9}">
            <xm:f>'DATA（標準指数・都市別指数）'!$I$37="20.構造別平均SRC"</xm:f>
            <x14:dxf>
              <fill>
                <patternFill>
                  <bgColor theme="7" tint="0.79998168889431442"/>
                </patternFill>
              </fill>
            </x14:dxf>
          </x14:cfRule>
          <xm:sqref>C32:E32</xm:sqref>
        </x14:conditionalFormatting>
        <x14:conditionalFormatting xmlns:xm="http://schemas.microsoft.com/office/excel/2006/main">
          <x14:cfRule type="expression" priority="115" id="{2A60FB61-834B-43CE-9351-6362B645F191}">
            <xm:f>'DATA（標準指数・都市別指数）'!$I$40="19.住宅W"</xm:f>
            <x14:dxf>
              <fill>
                <patternFill>
                  <bgColor theme="7" tint="0.79998168889431442"/>
                </patternFill>
              </fill>
            </x14:dxf>
          </x14:cfRule>
          <xm:sqref>C35:E35</xm:sqref>
        </x14:conditionalFormatting>
        <x14:conditionalFormatting xmlns:xm="http://schemas.microsoft.com/office/excel/2006/main">
          <x14:cfRule type="expression" priority="113" id="{BD47C01E-7C3E-4EBC-86FE-1A29BD9B6FB4}">
            <xm:f>AND($R$15="",'DATA（標準指数・都市別指数）'!$H$73="同意")</xm:f>
            <x14:dxf>
              <fill>
                <patternFill>
                  <bgColor rgb="FFFFFF00"/>
                </patternFill>
              </fill>
            </x14:dxf>
          </x14:cfRule>
          <xm:sqref>C17:R23</xm:sqref>
        </x14:conditionalFormatting>
        <x14:conditionalFormatting xmlns:xm="http://schemas.microsoft.com/office/excel/2006/main">
          <x14:cfRule type="expression" priority="14" id="{C6A0E788-330B-43B1-AE1B-EEF8682D6D73}">
            <xm:f>AND($R$25="",'DATA（標準指数・都市別指数）'!$H$73="同意")</xm:f>
            <x14:dxf>
              <fill>
                <patternFill>
                  <bgColor rgb="FFFFFF00"/>
                </patternFill>
              </fill>
            </x14:dxf>
          </x14:cfRule>
          <xm:sqref>C27:R35</xm:sqref>
        </x14:conditionalFormatting>
        <x14:conditionalFormatting xmlns:xm="http://schemas.microsoft.com/office/excel/2006/main">
          <x14:cfRule type="expression" priority="13" id="{63D42E93-9369-4CB9-8D66-9CE648BF9200}">
            <xm:f>AND('DATA（標準指数・都市別指数）'!$H$73="同意",'DATA（標準指数・都市別指数）'!$H$42=FALSE)</xm:f>
            <x14:dxf>
              <fill>
                <patternFill>
                  <bgColor rgb="FFFFFF00"/>
                </patternFill>
              </fill>
            </x14:dxf>
          </x14:cfRule>
          <xm:sqref>C38:R40</xm:sqref>
        </x14:conditionalFormatting>
        <x14:conditionalFormatting xmlns:xm="http://schemas.microsoft.com/office/excel/2006/main">
          <x14:cfRule type="expression" priority="12" id="{92CE9475-D98B-427F-B89D-6162419378DF}">
            <xm:f>AND('DATA（標準指数・都市別指数）'!$H$73="同意",'DATA（標準指数・都市別指数）'!$H$47=FALSE)</xm:f>
            <x14:dxf>
              <fill>
                <patternFill>
                  <bgColor rgb="FFFFFF00"/>
                </patternFill>
              </fill>
            </x14:dxf>
          </x14:cfRule>
          <xm:sqref>C45:R46</xm:sqref>
        </x14:conditionalFormatting>
        <x14:conditionalFormatting xmlns:xm="http://schemas.microsoft.com/office/excel/2006/main">
          <x14:cfRule type="expression" priority="10" id="{C97C50AB-D2CE-465B-8597-07276380FD4B}">
            <xm:f>AND('DATA（標準指数・都市別指数）'!$H$73="同意",'DATA（標準指数・都市別指数）'!$H$53=FALSE,$D$94="")</xm:f>
            <x14:dxf>
              <fill>
                <patternFill>
                  <bgColor rgb="FFFFFF00"/>
                </patternFill>
              </fill>
            </x14:dxf>
          </x14:cfRule>
          <xm:sqref>C70:R72</xm:sqref>
        </x14:conditionalFormatting>
        <x14:conditionalFormatting xmlns:xm="http://schemas.microsoft.com/office/excel/2006/main">
          <x14:cfRule type="expression" priority="9" id="{5B002159-19BF-4084-BB4B-37BF52E63071}">
            <xm:f>AND('DATA（標準指数・都市別指数）'!$H$73="同意",'DATA（標準指数・都市別指数）'!$H$58=FALSE)</xm:f>
            <x14:dxf>
              <fill>
                <patternFill>
                  <bgColor rgb="FFFFFF00"/>
                </patternFill>
              </fill>
            </x14:dxf>
          </x14:cfRule>
          <xm:sqref>C75:R76</xm:sqref>
        </x14:conditionalFormatting>
        <x14:conditionalFormatting xmlns:xm="http://schemas.microsoft.com/office/excel/2006/main">
          <x14:cfRule type="expression" priority="8" id="{22064B40-DBEE-4C05-988D-71BD0D983373}">
            <xm:f>AND('DATA（標準指数・都市別指数）'!$H$73="同意",'DATA（標準指数・都市別指数）'!$H$62=FALSE)</xm:f>
            <x14:dxf>
              <fill>
                <patternFill>
                  <bgColor rgb="FFFFFF00"/>
                </patternFill>
              </fill>
            </x14:dxf>
          </x14:cfRule>
          <xm:sqref>C80:R81</xm:sqref>
        </x14:conditionalFormatting>
        <x14:conditionalFormatting xmlns:xm="http://schemas.microsoft.com/office/excel/2006/main">
          <x14:cfRule type="expression" priority="1" id="{AB3C6171-FED5-4431-A00F-FFBC5651981A}">
            <xm:f>AND('DATA（標準指数・都市別指数）'!$H$73="同意",'DATA（標準指数・都市別指数）'!$H$71="不一致",$I$99="")</xm:f>
            <x14:dxf>
              <fill>
                <patternFill>
                  <bgColor rgb="FFFFFF00"/>
                </patternFill>
              </fill>
            </x14:dxf>
          </x14:cfRule>
          <xm:sqref>C97:R98</xm:sqref>
        </x14:conditionalFormatting>
        <x14:conditionalFormatting xmlns:xm="http://schemas.microsoft.com/office/excel/2006/main">
          <x14:cfRule type="expression" priority="7" id="{8524AE9B-14D1-44F2-ACF2-F8EFB47D101F}">
            <xm:f>AND('DATA（標準指数・都市別指数）'!$H$73="同意",'DATA（標準指数・都市別指数）'!$G$66=FALSE,$D$82="")</xm:f>
            <x14:dxf>
              <fill>
                <patternFill>
                  <bgColor rgb="FFFFFF00"/>
                </patternFill>
              </fill>
            </x14:dxf>
          </x14:cfRule>
          <xm:sqref>C88:S88 D89:S89</xm:sqref>
        </x14:conditionalFormatting>
        <x14:conditionalFormatting xmlns:xm="http://schemas.microsoft.com/office/excel/2006/main">
          <x14:cfRule type="expression" priority="42" id="{EFA49308-29CD-42E2-90F7-50603DF83202}">
            <xm:f>AND(OR($D$54="",$I$54=""),'DATA（標準指数・都市別指数）'!$H$73="同意")</xm:f>
            <x14:dxf>
              <fill>
                <patternFill>
                  <bgColor rgb="FFFFFF00"/>
                </patternFill>
              </fill>
            </x14:dxf>
          </x14:cfRule>
          <xm:sqref>D54:G54 I54:K54</xm:sqref>
        </x14:conditionalFormatting>
        <x14:conditionalFormatting xmlns:xm="http://schemas.microsoft.com/office/excel/2006/main">
          <x14:cfRule type="expression" priority="36" id="{469CC4FA-5547-43E3-966B-75969542262C}">
            <xm:f>IF(AND('DATA（標準指数・都市別指数）'!$H$58="事前手続あり",$D77=""),TRUE,FALSE)</xm:f>
            <x14:dxf>
              <fill>
                <patternFill>
                  <bgColor rgb="FFFFFF00"/>
                </patternFill>
              </fill>
            </x14:dxf>
          </x14:cfRule>
          <xm:sqref>D77:R77</xm:sqref>
        </x14:conditionalFormatting>
        <x14:conditionalFormatting xmlns:xm="http://schemas.microsoft.com/office/excel/2006/main">
          <x14:cfRule type="expression" priority="37" id="{54979709-3565-431F-8323-E2607672259D}">
            <xm:f>IF(AND('DATA（標準指数・都市別指数）'!$H$62="指定書式あり",$D$82=""),TRUE,FALSE)</xm:f>
            <x14:dxf>
              <fill>
                <patternFill>
                  <bgColor rgb="FFFFFF00"/>
                </patternFill>
              </fill>
            </x14:dxf>
          </x14:cfRule>
          <xm:sqref>D82:R82</xm:sqref>
        </x14:conditionalFormatting>
        <x14:conditionalFormatting xmlns:xm="http://schemas.microsoft.com/office/excel/2006/main">
          <x14:cfRule type="expression" priority="116" id="{00000000-000E-0000-0000-000005000000}">
            <xm:f>AND($D$85="",'DATA（標準指数・都市別指数）'!$H$73="同意")</xm:f>
            <x14:dxf>
              <fill>
                <patternFill>
                  <bgColor rgb="FFFFFF00"/>
                </patternFill>
              </fill>
            </x14:dxf>
          </x14:cfRule>
          <xm:sqref>D85:R85</xm:sqref>
        </x14:conditionalFormatting>
        <x14:conditionalFormatting xmlns:xm="http://schemas.microsoft.com/office/excel/2006/main">
          <x14:cfRule type="expression" priority="6" id="{67538DE1-E0C9-4B8E-9B5E-9FF72E413287}">
            <xm:f>AND('DATA（標準指数・都市別指数）'!$H$73="同意",'DATA（標準指数・都市別指数）'!$H$53=FALSE,$D$94="")</xm:f>
            <x14:dxf>
              <fill>
                <patternFill>
                  <bgColor rgb="FFFFFF00"/>
                </patternFill>
              </fill>
            </x14:dxf>
          </x14:cfRule>
          <xm:sqref>D94:R94</xm:sqref>
        </x14:conditionalFormatting>
        <x14:conditionalFormatting xmlns:xm="http://schemas.microsoft.com/office/excel/2006/main">
          <x14:cfRule type="expression" priority="98" id="{3232D57D-1FAD-49F8-AAE7-00ED92C7AF11}">
            <xm:f>'DATA（標準指数・都市別指数）'!$D$21="青森市"</xm:f>
            <x14:dxf>
              <fill>
                <patternFill>
                  <bgColor theme="7" tint="0.79998168889431442"/>
                </patternFill>
              </fill>
            </x14:dxf>
          </x14:cfRule>
          <xm:sqref>F17:G17</xm:sqref>
        </x14:conditionalFormatting>
        <x14:conditionalFormatting xmlns:xm="http://schemas.microsoft.com/office/excel/2006/main">
          <x14:cfRule type="expression" priority="104" id="{1297A7AB-E79B-4257-A29C-DD9615201AA6}">
            <xm:f>'DATA（標準指数・都市別指数）'!$D$28="宇都宮市"</xm:f>
            <x14:dxf>
              <fill>
                <patternFill>
                  <bgColor theme="7" tint="0.79998168889431442"/>
                </patternFill>
              </fill>
            </x14:dxf>
          </x14:cfRule>
          <xm:sqref>F18:G18</xm:sqref>
        </x14:conditionalFormatting>
        <x14:conditionalFormatting xmlns:xm="http://schemas.microsoft.com/office/excel/2006/main">
          <x14:cfRule type="expression" priority="103" id="{DBE6E1F0-A749-432C-9FCF-C3F18EDD6AC1}">
            <xm:f>'DATA（標準指数・都市別指数）'!$D$35="富山市"</xm:f>
            <x14:dxf>
              <fill>
                <patternFill>
                  <bgColor theme="7" tint="0.79998168889431442"/>
                </patternFill>
              </fill>
            </x14:dxf>
          </x14:cfRule>
          <xm:sqref>F19:G19</xm:sqref>
        </x14:conditionalFormatting>
        <x14:conditionalFormatting xmlns:xm="http://schemas.microsoft.com/office/excel/2006/main">
          <x14:cfRule type="expression" priority="102" id="{886AE301-F030-4A32-A870-4CF517D11CCA}">
            <xm:f>'DATA（標準指数・都市別指数）'!$D$42="名古屋市"</xm:f>
            <x14:dxf>
              <fill>
                <patternFill>
                  <bgColor theme="7" tint="0.79998168889431442"/>
                </patternFill>
              </fill>
            </x14:dxf>
          </x14:cfRule>
          <xm:sqref>F20:G20</xm:sqref>
        </x14:conditionalFormatting>
        <x14:conditionalFormatting xmlns:xm="http://schemas.microsoft.com/office/excel/2006/main">
          <x14:cfRule type="expression" priority="101" id="{0698968E-6450-44EA-9E1C-B90082B6759D}">
            <xm:f>'DATA（標準指数・都市別指数）'!$D$49="和歌山市"</xm:f>
            <x14:dxf>
              <fill>
                <patternFill>
                  <bgColor theme="7" tint="0.79998168889431442"/>
                </patternFill>
              </fill>
            </x14:dxf>
          </x14:cfRule>
          <xm:sqref>F21:G21</xm:sqref>
        </x14:conditionalFormatting>
        <x14:conditionalFormatting xmlns:xm="http://schemas.microsoft.com/office/excel/2006/main">
          <x14:cfRule type="expression" priority="99" id="{139DD80F-38FE-46CD-87F8-3F9B06693A46}">
            <xm:f>'DATA（標準指数・都市別指数）'!$D$56="高松市"</xm:f>
            <x14:dxf>
              <fill>
                <patternFill>
                  <bgColor theme="7" tint="0.79998168889431442"/>
                </patternFill>
              </fill>
            </x14:dxf>
          </x14:cfRule>
          <xm:sqref>F22:G22</xm:sqref>
        </x14:conditionalFormatting>
        <x14:conditionalFormatting xmlns:xm="http://schemas.microsoft.com/office/excel/2006/main">
          <x14:cfRule type="expression" priority="100" id="{BAEDBD17-8EB8-4D7D-AF31-82AA66D3BF76}">
            <xm:f>'DATA（標準指数・都市別指数）'!$D$63="大分市"</xm:f>
            <x14:dxf>
              <fill>
                <patternFill>
                  <bgColor theme="7" tint="0.79998168889431442"/>
                </patternFill>
              </fill>
            </x14:dxf>
          </x14:cfRule>
          <xm:sqref>F23:G23</xm:sqref>
        </x14:conditionalFormatting>
        <x14:conditionalFormatting xmlns:xm="http://schemas.microsoft.com/office/excel/2006/main">
          <x14:cfRule type="expression" priority="118" id="{81A4F1A9-81B8-40A1-B3FA-4382966F0D90}">
            <xm:f>AND($I$99="",'DATA（標準指数・都市別指数）'!$H$73="同意",'DATA（標準指数・都市別指数）'!$H$71="不一致")</xm:f>
            <x14:dxf>
              <fill>
                <patternFill>
                  <bgColor rgb="FFFFFF00"/>
                </patternFill>
              </fill>
            </x14:dxf>
          </x14:cfRule>
          <xm:sqref>I99</xm:sqref>
        </x14:conditionalFormatting>
        <x14:conditionalFormatting xmlns:xm="http://schemas.microsoft.com/office/excel/2006/main">
          <x14:cfRule type="expression" priority="91" id="{487F2F0B-F4D1-40D3-A42C-CCB1AE288AC0}">
            <xm:f>'DATA（標準指数・都市別指数）'!$D$22="盛岡市"</xm:f>
            <x14:dxf>
              <fill>
                <patternFill>
                  <bgColor theme="7" tint="0.79998168889431442"/>
                </patternFill>
              </fill>
            </x14:dxf>
          </x14:cfRule>
          <xm:sqref>I17:J17</xm:sqref>
        </x14:conditionalFormatting>
        <x14:conditionalFormatting xmlns:xm="http://schemas.microsoft.com/office/excel/2006/main">
          <x14:cfRule type="expression" priority="96" id="{FA559C28-BBC7-4FD9-A684-A40EF6B6138F}">
            <xm:f>'DATA（標準指数・都市別指数）'!$D$29="前橋市"</xm:f>
            <x14:dxf>
              <fill>
                <patternFill>
                  <bgColor theme="7" tint="0.79998168889431442"/>
                </patternFill>
              </fill>
            </x14:dxf>
          </x14:cfRule>
          <xm:sqref>I18:J18</xm:sqref>
        </x14:conditionalFormatting>
        <x14:conditionalFormatting xmlns:xm="http://schemas.microsoft.com/office/excel/2006/main">
          <x14:cfRule type="expression" priority="105" id="{70466E2D-C63A-4C56-87EA-DFC1A287E614}">
            <xm:f>'DATA（標準指数・都市別指数）'!$D$36="金沢市"</xm:f>
            <x14:dxf>
              <fill>
                <patternFill>
                  <bgColor theme="7" tint="0.79998168889431442"/>
                </patternFill>
              </fill>
            </x14:dxf>
          </x14:cfRule>
          <xm:sqref>I19:J19</xm:sqref>
        </x14:conditionalFormatting>
        <x14:conditionalFormatting xmlns:xm="http://schemas.microsoft.com/office/excel/2006/main">
          <x14:cfRule type="expression" priority="94" id="{1DD6E0F9-391D-4520-9F73-8F6128743E3A}">
            <xm:f>'DATA（標準指数・都市別指数）'!$D$43="津市"</xm:f>
            <x14:dxf>
              <fill>
                <patternFill>
                  <bgColor theme="7" tint="0.79998168889431442"/>
                </patternFill>
              </fill>
            </x14:dxf>
          </x14:cfRule>
          <xm:sqref>I20:J20</xm:sqref>
        </x14:conditionalFormatting>
        <x14:conditionalFormatting xmlns:xm="http://schemas.microsoft.com/office/excel/2006/main">
          <x14:cfRule type="expression" priority="93" id="{F0544922-1222-427F-80F8-B1F11A63CE2D}">
            <xm:f>'DATA（標準指数・都市別指数）'!$D$50="鳥取市"</xm:f>
            <x14:dxf>
              <fill>
                <patternFill>
                  <bgColor theme="7" tint="0.79998168889431442"/>
                </patternFill>
              </fill>
            </x14:dxf>
          </x14:cfRule>
          <xm:sqref>I21:J21</xm:sqref>
        </x14:conditionalFormatting>
        <x14:conditionalFormatting xmlns:xm="http://schemas.microsoft.com/office/excel/2006/main">
          <x14:cfRule type="expression" priority="92" id="{E50DBE36-8FAD-460D-8B0C-60BFF8E5DD9B}">
            <xm:f>'DATA（標準指数・都市別指数）'!$D$57="松山市"</xm:f>
            <x14:dxf>
              <fill>
                <patternFill>
                  <bgColor theme="7" tint="0.79998168889431442"/>
                </patternFill>
              </fill>
            </x14:dxf>
          </x14:cfRule>
          <xm:sqref>I22:J22</xm:sqref>
        </x14:conditionalFormatting>
        <x14:conditionalFormatting xmlns:xm="http://schemas.microsoft.com/office/excel/2006/main">
          <x14:cfRule type="expression" priority="95" id="{837C5D32-CE05-4298-B765-FF2AB86CDFCA}">
            <xm:f>'DATA（標準指数・都市別指数）'!$D$64="宮崎市"</xm:f>
            <x14:dxf>
              <fill>
                <patternFill>
                  <bgColor theme="7" tint="0.79998168889431442"/>
                </patternFill>
              </fill>
            </x14:dxf>
          </x14:cfRule>
          <xm:sqref>I23:J23</xm:sqref>
        </x14:conditionalFormatting>
        <x14:conditionalFormatting xmlns:xm="http://schemas.microsoft.com/office/excel/2006/main">
          <x14:cfRule type="expression" priority="52" id="{51D1F8C4-B793-4A57-A354-E26D1F61C2DD}">
            <xm:f>'DATA（標準指数・都市別指数）'!$I$20="02.集合住宅RC"</xm:f>
            <x14:dxf>
              <fill>
                <patternFill>
                  <bgColor theme="7" tint="0.79998168889431442"/>
                </patternFill>
              </fill>
            </x14:dxf>
          </x14:cfRule>
          <xm:sqref>I27:K27</xm:sqref>
        </x14:conditionalFormatting>
        <x14:conditionalFormatting xmlns:xm="http://schemas.microsoft.com/office/excel/2006/main">
          <x14:cfRule type="expression" priority="56" id="{26BAF9D2-694D-437C-A919-1483642BCF7F}">
            <xm:f>'DATA（標準指数・都市別指数）'!$I$23="05.事務所RC"</xm:f>
            <x14:dxf>
              <fill>
                <patternFill>
                  <bgColor theme="7" tint="0.79998168889431442"/>
                </patternFill>
              </fill>
            </x14:dxf>
          </x14:cfRule>
          <xm:sqref>I28:K28</xm:sqref>
        </x14:conditionalFormatting>
        <x14:conditionalFormatting xmlns:xm="http://schemas.microsoft.com/office/excel/2006/main">
          <x14:cfRule type="expression" priority="55" id="{E458B7B9-D274-4BAE-A27D-14210DC056D0}">
            <xm:f>'DATA（標準指数・都市別指数）'!$I$26="08.店舗S"</xm:f>
            <x14:dxf>
              <fill>
                <patternFill>
                  <bgColor theme="7" tint="0.79998168889431442"/>
                </patternFill>
              </fill>
            </x14:dxf>
          </x14:cfRule>
          <xm:sqref>I29:K29</xm:sqref>
        </x14:conditionalFormatting>
        <x14:conditionalFormatting xmlns:xm="http://schemas.microsoft.com/office/excel/2006/main">
          <x14:cfRule type="expression" priority="54" id="{2807BB42-28A1-4297-B6A4-8F9CD83F4492}">
            <xm:f>'DATA（標準指数・都市別指数）'!$I$30="12.ホテルRC"</xm:f>
            <x14:dxf>
              <fill>
                <patternFill>
                  <bgColor theme="7" tint="0.79998168889431442"/>
                </patternFill>
              </fill>
            </x14:dxf>
          </x14:cfRule>
          <xm:sqref>I30:K30</xm:sqref>
        </x14:conditionalFormatting>
        <x14:conditionalFormatting xmlns:xm="http://schemas.microsoft.com/office/excel/2006/main">
          <x14:cfRule type="expression" priority="53" id="{5CF1100B-1ED4-4380-ACFE-B2F078031DB6}">
            <xm:f>'DATA（標準指数・都市別指数）'!$I$34="16.学校RC"</xm:f>
            <x14:dxf>
              <fill>
                <patternFill>
                  <bgColor theme="7" tint="0.79998168889431442"/>
                </patternFill>
              </fill>
            </x14:dxf>
          </x14:cfRule>
          <xm:sqref>I31:K31</xm:sqref>
        </x14:conditionalFormatting>
        <x14:conditionalFormatting xmlns:xm="http://schemas.microsoft.com/office/excel/2006/main">
          <x14:cfRule type="expression" priority="63" id="{1AFFA4E0-590B-40E8-909C-9C5F7C4E271B}">
            <xm:f>'DATA（標準指数・都市別指数）'!$I$38="21.構造別平均RC"</xm:f>
            <x14:dxf>
              <fill>
                <patternFill>
                  <bgColor theme="7" tint="0.79998168889431442"/>
                </patternFill>
              </fill>
            </x14:dxf>
          </x14:cfRule>
          <xm:sqref>I32:K32</xm:sqref>
        </x14:conditionalFormatting>
        <x14:conditionalFormatting xmlns:xm="http://schemas.microsoft.com/office/excel/2006/main">
          <x14:cfRule type="expression" priority="5" id="{37D22588-615F-4BE4-AC19-CBDE6F2855A2}">
            <xm:f>'DATA（標準指数・都市別指数）'!$H$71="一致"</xm:f>
            <x14:dxf>
              <fill>
                <patternFill>
                  <bgColor theme="0" tint="-0.34998626667073579"/>
                </patternFill>
              </fill>
            </x14:dxf>
          </x14:cfRule>
          <xm:sqref>I99:R99</xm:sqref>
        </x14:conditionalFormatting>
        <x14:conditionalFormatting xmlns:xm="http://schemas.microsoft.com/office/excel/2006/main">
          <x14:cfRule type="expression" priority="84" id="{5358B6A7-CF6D-4186-95E4-62AA53438B76}">
            <xm:f>'DATA（標準指数・都市別指数）'!$D$23="仙台市"</xm:f>
            <x14:dxf>
              <fill>
                <patternFill>
                  <bgColor theme="7" tint="0.79998168889431442"/>
                </patternFill>
              </fill>
            </x14:dxf>
          </x14:cfRule>
          <xm:sqref>K17:L17</xm:sqref>
        </x14:conditionalFormatting>
        <x14:conditionalFormatting xmlns:xm="http://schemas.microsoft.com/office/excel/2006/main">
          <x14:cfRule type="expression" priority="90" id="{DC5C7028-55CE-4688-AC0D-6C8C6F7619BB}">
            <xm:f>'DATA（標準指数・都市別指数）'!$D$30="さいたま市"</xm:f>
            <x14:dxf>
              <fill>
                <patternFill>
                  <bgColor theme="7" tint="0.79998168889431442"/>
                </patternFill>
              </fill>
            </x14:dxf>
          </x14:cfRule>
          <xm:sqref>K18:L18</xm:sqref>
        </x14:conditionalFormatting>
        <x14:conditionalFormatting xmlns:xm="http://schemas.microsoft.com/office/excel/2006/main">
          <x14:cfRule type="expression" priority="89" id="{83835767-6C0B-483D-8963-43D71799D578}">
            <xm:f>'DATA（標準指数・都市別指数）'!$D$37="福井市"</xm:f>
            <x14:dxf>
              <fill>
                <patternFill>
                  <bgColor theme="7" tint="0.79998168889431442"/>
                </patternFill>
              </fill>
            </x14:dxf>
          </x14:cfRule>
          <xm:sqref>K19:L19</xm:sqref>
        </x14:conditionalFormatting>
        <x14:conditionalFormatting xmlns:xm="http://schemas.microsoft.com/office/excel/2006/main">
          <x14:cfRule type="expression" priority="88" id="{1B001C29-7E6F-489A-BDDF-601E54C31808}">
            <xm:f>'DATA（標準指数・都市別指数）'!$D$44="大津市"</xm:f>
            <x14:dxf>
              <fill>
                <patternFill>
                  <bgColor theme="7" tint="0.79998168889431442"/>
                </patternFill>
              </fill>
            </x14:dxf>
          </x14:cfRule>
          <xm:sqref>K20:L20</xm:sqref>
        </x14:conditionalFormatting>
        <x14:conditionalFormatting xmlns:xm="http://schemas.microsoft.com/office/excel/2006/main">
          <x14:cfRule type="expression" priority="87" id="{9DCC568C-3416-42CF-BC10-E84D092EC5F1}">
            <xm:f>'DATA（標準指数・都市別指数）'!$D$51="松江市"</xm:f>
            <x14:dxf>
              <fill>
                <patternFill>
                  <bgColor theme="7" tint="0.79998168889431442"/>
                </patternFill>
              </fill>
            </x14:dxf>
          </x14:cfRule>
          <xm:sqref>K21:L21</xm:sqref>
        </x14:conditionalFormatting>
        <x14:conditionalFormatting xmlns:xm="http://schemas.microsoft.com/office/excel/2006/main">
          <x14:cfRule type="expression" priority="86" id="{AD5F7C8F-24F0-4A99-B21C-B2D8CE933806}">
            <xm:f>'DATA（標準指数・都市別指数）'!$D$58="高知市"</xm:f>
            <x14:dxf>
              <fill>
                <patternFill>
                  <bgColor theme="7" tint="0.79998168889431442"/>
                </patternFill>
              </fill>
            </x14:dxf>
          </x14:cfRule>
          <xm:sqref>K22:L22</xm:sqref>
        </x14:conditionalFormatting>
        <x14:conditionalFormatting xmlns:xm="http://schemas.microsoft.com/office/excel/2006/main">
          <x14:cfRule type="expression" priority="97" id="{F627835E-16D7-4BE4-A1DC-2891A07A215A}">
            <xm:f>'DATA（標準指数・都市別指数）'!$D$65="鹿児島市"</xm:f>
            <x14:dxf>
              <fill>
                <patternFill>
                  <bgColor theme="7" tint="0.79998168889431442"/>
                </patternFill>
              </fill>
            </x14:dxf>
          </x14:cfRule>
          <xm:sqref>K23:L23</xm:sqref>
        </x14:conditionalFormatting>
        <x14:conditionalFormatting xmlns:xm="http://schemas.microsoft.com/office/excel/2006/main">
          <x14:cfRule type="expression" priority="35" id="{3E69F656-4682-4F5A-A64D-36D2B54B32ED}">
            <xm:f>'DATA（標準指数・都市別指数）'!$D$24="秋田市"</xm:f>
            <x14:dxf>
              <fill>
                <patternFill>
                  <bgColor theme="7" tint="0.79998168889431442"/>
                </patternFill>
              </fill>
            </x14:dxf>
          </x14:cfRule>
          <xm:sqref>M17:N17</xm:sqref>
        </x14:conditionalFormatting>
        <x14:conditionalFormatting xmlns:xm="http://schemas.microsoft.com/office/excel/2006/main">
          <x14:cfRule type="expression" priority="83" id="{1795977D-F447-4BE9-9F54-D1153F238031}">
            <xm:f>'DATA（標準指数・都市別指数）'!$D$31="千葉市"</xm:f>
            <x14:dxf>
              <fill>
                <patternFill>
                  <bgColor theme="7" tint="0.79998168889431442"/>
                </patternFill>
              </fill>
            </x14:dxf>
          </x14:cfRule>
          <xm:sqref>M18:N18</xm:sqref>
        </x14:conditionalFormatting>
        <x14:conditionalFormatting xmlns:xm="http://schemas.microsoft.com/office/excel/2006/main">
          <x14:cfRule type="expression" priority="82" id="{897BB5B9-07AB-4748-95F6-2BD89DBC60A3}">
            <xm:f>'DATA（標準指数・都市別指数）'!$D$38="甲府市"</xm:f>
            <x14:dxf>
              <fill>
                <patternFill>
                  <bgColor theme="7" tint="0.79998168889431442"/>
                </patternFill>
              </fill>
            </x14:dxf>
          </x14:cfRule>
          <xm:sqref>M19:N19</xm:sqref>
        </x14:conditionalFormatting>
        <x14:conditionalFormatting xmlns:xm="http://schemas.microsoft.com/office/excel/2006/main">
          <x14:cfRule type="expression" priority="80" id="{ECEA3D06-F1C5-40E0-849D-074237819B4A}">
            <xm:f>'DATA（標準指数・都市別指数）'!$D$45="京都市"</xm:f>
            <x14:dxf>
              <fill>
                <patternFill>
                  <bgColor theme="7" tint="0.79998168889431442"/>
                </patternFill>
              </fill>
            </x14:dxf>
          </x14:cfRule>
          <xm:sqref>M20:N20</xm:sqref>
        </x14:conditionalFormatting>
        <x14:conditionalFormatting xmlns:xm="http://schemas.microsoft.com/office/excel/2006/main">
          <x14:cfRule type="expression" priority="79" id="{0FED6DED-EC3F-460E-8FC7-5DB7DBEA7D21}">
            <xm:f>'DATA（標準指数・都市別指数）'!$D$52="岡山市"</xm:f>
            <x14:dxf>
              <fill>
                <patternFill>
                  <bgColor theme="7" tint="0.79998168889431442"/>
                </patternFill>
              </fill>
            </x14:dxf>
          </x14:cfRule>
          <xm:sqref>M21:N21</xm:sqref>
        </x14:conditionalFormatting>
        <x14:conditionalFormatting xmlns:xm="http://schemas.microsoft.com/office/excel/2006/main">
          <x14:cfRule type="expression" priority="78" id="{4DD95F04-5E3A-4FC0-B521-3E0D6775B9FC}">
            <xm:f>'DATA（標準指数・都市別指数）'!$D$59="福岡市"</xm:f>
            <x14:dxf>
              <fill>
                <patternFill>
                  <bgColor theme="7" tint="0.79998168889431442"/>
                </patternFill>
              </fill>
            </x14:dxf>
          </x14:cfRule>
          <xm:sqref>M22:N22</xm:sqref>
        </x14:conditionalFormatting>
        <x14:conditionalFormatting xmlns:xm="http://schemas.microsoft.com/office/excel/2006/main">
          <x14:cfRule type="expression" priority="81" id="{66C7F738-3F70-46A0-AADD-23BF3446A87B}">
            <xm:f>'DATA（標準指数・都市別指数）'!$D$66="那覇市"</xm:f>
            <x14:dxf>
              <fill>
                <patternFill>
                  <bgColor theme="7" tint="0.79998168889431442"/>
                </patternFill>
              </fill>
            </x14:dxf>
          </x14:cfRule>
          <xm:sqref>M23:N23</xm:sqref>
        </x14:conditionalFormatting>
        <x14:conditionalFormatting xmlns:xm="http://schemas.microsoft.com/office/excel/2006/main">
          <x14:cfRule type="expression" priority="21" id="{267CA449-C1B2-42AC-980F-25810401A5A6}">
            <xm:f>'DATA（標準指数・都市別指数）'!$I$21="03.集合住宅S"</xm:f>
            <x14:dxf>
              <fill>
                <patternFill>
                  <bgColor theme="7" tint="0.79998168889431442"/>
                </patternFill>
              </fill>
            </x14:dxf>
          </x14:cfRule>
          <xm:sqref>M27:O27</xm:sqref>
        </x14:conditionalFormatting>
        <x14:conditionalFormatting xmlns:xm="http://schemas.microsoft.com/office/excel/2006/main">
          <x14:cfRule type="expression" priority="62" id="{D20E97E9-1CC6-467C-B643-D8DF4C8441C4}">
            <xm:f>'DATA（標準指数・都市別指数）'!$I$24="06.事務所S"</xm:f>
            <x14:dxf>
              <fill>
                <patternFill>
                  <bgColor theme="7" tint="0.79998168889431442"/>
                </patternFill>
              </fill>
            </x14:dxf>
          </x14:cfRule>
          <xm:sqref>M28:O28</xm:sqref>
        </x14:conditionalFormatting>
        <x14:conditionalFormatting xmlns:xm="http://schemas.microsoft.com/office/excel/2006/main">
          <x14:cfRule type="expression" priority="61" id="{25B0233C-5741-41DA-86C5-523988A965F3}">
            <xm:f>'DATA（標準指数・都市別指数）'!$I$27="09.医院RC"</xm:f>
            <x14:dxf>
              <fill>
                <patternFill>
                  <bgColor theme="7" tint="0.79998168889431442"/>
                </patternFill>
              </fill>
            </x14:dxf>
          </x14:cfRule>
          <xm:sqref>M29:O29</xm:sqref>
        </x14:conditionalFormatting>
        <x14:conditionalFormatting xmlns:xm="http://schemas.microsoft.com/office/excel/2006/main">
          <x14:cfRule type="expression" priority="60" id="{BABE5588-6FF0-4312-A663-EBE74C70E007}">
            <xm:f>'DATA（標準指数・都市別指数）'!$I$31="13.体育館RC"</xm:f>
            <x14:dxf>
              <fill>
                <patternFill>
                  <bgColor theme="7" tint="0.79998168889431442"/>
                </patternFill>
              </fill>
            </x14:dxf>
          </x14:cfRule>
          <xm:sqref>M30:O30</xm:sqref>
        </x14:conditionalFormatting>
        <x14:conditionalFormatting xmlns:xm="http://schemas.microsoft.com/office/excel/2006/main">
          <x14:cfRule type="expression" priority="59" id="{5D4F1569-8858-4197-9D15-70D38863CC5F}">
            <xm:f>'DATA（標準指数・都市別指数）'!$I$35="17.工場S"</xm:f>
            <x14:dxf>
              <fill>
                <patternFill>
                  <bgColor theme="7" tint="0.79998168889431442"/>
                </patternFill>
              </fill>
            </x14:dxf>
          </x14:cfRule>
          <xm:sqref>M31:O31</xm:sqref>
        </x14:conditionalFormatting>
        <x14:conditionalFormatting xmlns:xm="http://schemas.microsoft.com/office/excel/2006/main">
          <x14:cfRule type="expression" priority="69" id="{D0380409-81F7-4D1B-B153-0C88063A18CC}">
            <xm:f>'DATA（標準指数・都市別指数）'!$I$39="22.構造別平均S"</xm:f>
            <x14:dxf>
              <fill>
                <patternFill>
                  <bgColor theme="7" tint="0.79998168889431442"/>
                </patternFill>
              </fill>
            </x14:dxf>
          </x14:cfRule>
          <xm:sqref>M32:O32</xm:sqref>
        </x14:conditionalFormatting>
        <x14:conditionalFormatting xmlns:xm="http://schemas.microsoft.com/office/excel/2006/main">
          <x14:cfRule type="expression" priority="117" id="{E1C3B4D4-188B-438F-9FFF-AE6514DEF6DF}">
            <xm:f>'DATA（標準指数・都市別指数）'!$H$73="同意"</xm:f>
            <x14:dxf>
              <font>
                <b/>
                <i val="0"/>
                <color rgb="FFFF0000"/>
              </font>
              <fill>
                <patternFill>
                  <bgColor rgb="FFEFF6FB"/>
                </patternFill>
              </fill>
            </x14:dxf>
          </x14:cfRule>
          <xm:sqref>M89:Q89 M97:Q98 M100:Q102 M103</xm:sqref>
        </x14:conditionalFormatting>
        <x14:conditionalFormatting xmlns:xm="http://schemas.microsoft.com/office/excel/2006/main">
          <x14:cfRule type="expression" priority="34" id="{5E85548F-C6CA-4A90-8760-8970A2171919}">
            <xm:f>'DATA（標準指数・都市別指数）'!$D$25="山形市"</xm:f>
            <x14:dxf>
              <fill>
                <patternFill>
                  <bgColor theme="7" tint="0.79998168889431442"/>
                </patternFill>
              </fill>
            </x14:dxf>
          </x14:cfRule>
          <xm:sqref>O17:P17</xm:sqref>
        </x14:conditionalFormatting>
        <x14:conditionalFormatting xmlns:xm="http://schemas.microsoft.com/office/excel/2006/main">
          <x14:cfRule type="expression" priority="33" id="{3ED1AB38-BC2D-4AC8-BB51-DD036E9116AF}">
            <xm:f>'DATA（標準指数・都市別指数）'!$D$19="東京"</xm:f>
            <x14:dxf>
              <fill>
                <patternFill>
                  <bgColor theme="7" tint="0.79998168889431442"/>
                </patternFill>
              </fill>
            </x14:dxf>
          </x14:cfRule>
          <xm:sqref>O18:P18</xm:sqref>
        </x14:conditionalFormatting>
        <x14:conditionalFormatting xmlns:xm="http://schemas.microsoft.com/office/excel/2006/main">
          <x14:cfRule type="expression" priority="32" id="{87E85A17-59DE-4BCC-8F0F-B928E3BCE5C7}">
            <xm:f>'DATA（標準指数・都市別指数）'!$D$39="長野市"</xm:f>
            <x14:dxf>
              <fill>
                <patternFill>
                  <bgColor theme="7" tint="0.79998168889431442"/>
                </patternFill>
              </fill>
            </x14:dxf>
          </x14:cfRule>
          <xm:sqref>O19:P19</xm:sqref>
        </x14:conditionalFormatting>
        <x14:conditionalFormatting xmlns:xm="http://schemas.microsoft.com/office/excel/2006/main">
          <x14:cfRule type="expression" priority="31" id="{B3346CB4-140E-4EE8-A63D-1AB484DEC2E3}">
            <xm:f>'DATA（標準指数・都市別指数）'!$D$46="大阪市"</xm:f>
            <x14:dxf>
              <fill>
                <patternFill>
                  <bgColor theme="7" tint="0.79998168889431442"/>
                </patternFill>
              </fill>
            </x14:dxf>
          </x14:cfRule>
          <xm:sqref>O20:P20</xm:sqref>
        </x14:conditionalFormatting>
        <x14:conditionalFormatting xmlns:xm="http://schemas.microsoft.com/office/excel/2006/main">
          <x14:cfRule type="expression" priority="30" id="{4356519E-8E32-4C63-8E0B-4FAE424D63E8}">
            <xm:f>'DATA（標準指数・都市別指数）'!$D$53="広島市"</xm:f>
            <x14:dxf>
              <fill>
                <patternFill>
                  <bgColor theme="7" tint="0.79998168889431442"/>
                </patternFill>
              </fill>
            </x14:dxf>
          </x14:cfRule>
          <xm:sqref>O21:P21</xm:sqref>
        </x14:conditionalFormatting>
        <x14:conditionalFormatting xmlns:xm="http://schemas.microsoft.com/office/excel/2006/main">
          <x14:cfRule type="expression" priority="29" id="{C1A93F5B-7933-47B9-987E-3F857B9E580A}">
            <xm:f>'DATA（標準指数・都市別指数）'!$D$60="佐賀市"</xm:f>
            <x14:dxf>
              <fill>
                <patternFill>
                  <bgColor theme="7" tint="0.79998168889431442"/>
                </patternFill>
              </fill>
            </x14:dxf>
          </x14:cfRule>
          <xm:sqref>O22:P22</xm:sqref>
        </x14:conditionalFormatting>
        <x14:conditionalFormatting xmlns:xm="http://schemas.microsoft.com/office/excel/2006/main">
          <x14:cfRule type="expression" priority="28" id="{A660EA01-C8E0-408E-B7E0-739D01A8FC46}">
            <xm:f>'DATA（標準指数・都市別指数）'!$D$26="福島市"</xm:f>
            <x14:dxf>
              <fill>
                <patternFill>
                  <bgColor theme="7" tint="0.79998168889431442"/>
                </patternFill>
              </fill>
            </x14:dxf>
          </x14:cfRule>
          <xm:sqref>Q17:R17</xm:sqref>
        </x14:conditionalFormatting>
        <x14:conditionalFormatting xmlns:xm="http://schemas.microsoft.com/office/excel/2006/main">
          <x14:cfRule type="expression" priority="27" id="{1F4A9CDE-CBA4-4F20-827C-C238F21D912D}">
            <xm:f>'DATA（標準指数・都市別指数）'!$D$33="横浜市"</xm:f>
            <x14:dxf>
              <fill>
                <patternFill>
                  <bgColor theme="7" tint="0.79998168889431442"/>
                </patternFill>
              </fill>
            </x14:dxf>
          </x14:cfRule>
          <xm:sqref>Q18:R18</xm:sqref>
        </x14:conditionalFormatting>
        <x14:conditionalFormatting xmlns:xm="http://schemas.microsoft.com/office/excel/2006/main">
          <x14:cfRule type="expression" priority="26" id="{5AF15EDA-ED8C-4811-A026-5F83FA2D3743}">
            <xm:f>'DATA（標準指数・都市別指数）'!$D$40="岐阜市"</xm:f>
            <x14:dxf>
              <fill>
                <patternFill>
                  <bgColor theme="7" tint="0.79998168889431442"/>
                </patternFill>
              </fill>
            </x14:dxf>
          </x14:cfRule>
          <xm:sqref>Q19:R19</xm:sqref>
        </x14:conditionalFormatting>
        <x14:conditionalFormatting xmlns:xm="http://schemas.microsoft.com/office/excel/2006/main">
          <x14:cfRule type="expression" priority="25" id="{534D4C06-BCE5-4328-9B03-49BF1E45E6AE}">
            <xm:f>'DATA（標準指数・都市別指数）'!$D$47="神戸市"</xm:f>
            <x14:dxf>
              <fill>
                <patternFill>
                  <bgColor theme="7" tint="0.79998168889431442"/>
                </patternFill>
              </fill>
            </x14:dxf>
          </x14:cfRule>
          <xm:sqref>Q20:R20</xm:sqref>
        </x14:conditionalFormatting>
        <x14:conditionalFormatting xmlns:xm="http://schemas.microsoft.com/office/excel/2006/main">
          <x14:cfRule type="expression" priority="24" id="{923B8535-1186-420C-B2C4-BBF99A50C7F0}">
            <xm:f>'DATA（標準指数・都市別指数）'!$D$54="山口市"</xm:f>
            <x14:dxf>
              <fill>
                <patternFill>
                  <bgColor theme="7" tint="0.79998168889431442"/>
                </patternFill>
              </fill>
            </x14:dxf>
          </x14:cfRule>
          <xm:sqref>Q21:R21</xm:sqref>
        </x14:conditionalFormatting>
        <x14:conditionalFormatting xmlns:xm="http://schemas.microsoft.com/office/excel/2006/main">
          <x14:cfRule type="expression" priority="15" id="{5DCF327E-A6BC-4C40-872F-49430F8EA0AC}">
            <xm:f>'DATA（標準指数・都市別指数）'!$D$61="長崎市"</xm:f>
            <x14:dxf>
              <fill>
                <patternFill>
                  <bgColor theme="7" tint="0.79998168889431442"/>
                </patternFill>
              </fill>
            </x14:dxf>
          </x14:cfRule>
          <xm:sqref>Q22:R22</xm:sqref>
        </x14:conditionalFormatting>
        <x14:conditionalFormatting xmlns:xm="http://schemas.microsoft.com/office/excel/2006/main">
          <x14:cfRule type="expression" priority="19" id="{D2BAAAC1-C865-4580-ABFD-3ADAD1F7DB2F}">
            <xm:f>'DATA（標準指数・都市別指数）'!$I$28="10.病院RC"</xm:f>
            <x14:dxf>
              <fill>
                <patternFill>
                  <bgColor theme="7" tint="0.79998168889431442"/>
                </patternFill>
              </fill>
            </x14:dxf>
          </x14:cfRule>
          <xm:sqref>Q29:R29</xm:sqref>
        </x14:conditionalFormatting>
        <x14:conditionalFormatting xmlns:xm="http://schemas.microsoft.com/office/excel/2006/main">
          <x14:cfRule type="expression" priority="18" id="{30D2ABF2-5DB2-4B1A-A111-5AF70F7E085D}">
            <xm:f>'DATA（標準指数・都市別指数）'!$I$32="14.体育館S"</xm:f>
            <x14:dxf>
              <fill>
                <patternFill>
                  <bgColor theme="7" tint="0.79998168889431442"/>
                </patternFill>
              </fill>
            </x14:dxf>
          </x14:cfRule>
          <xm:sqref>Q30:R30</xm:sqref>
        </x14:conditionalFormatting>
        <x14:conditionalFormatting xmlns:xm="http://schemas.microsoft.com/office/excel/2006/main">
          <x14:cfRule type="expression" priority="20" id="{1612D2BD-8AA6-4C24-B3D8-B55AEC41389B}">
            <xm:f>'DATA（標準指数・都市別指数）'!$I$36="18.倉庫S"</xm:f>
            <x14:dxf>
              <fill>
                <patternFill>
                  <bgColor theme="7" tint="0.79998168889431442"/>
                </patternFill>
              </fill>
            </x14:dxf>
          </x14:cfRule>
          <xm:sqref>Q31:R31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hiragana" allowBlank="1" showInputMessage="1" showErrorMessage="1" xr:uid="{71EDC8C2-8787-4578-AF7A-53CE2745A834}">
          <x14:formula1>
            <xm:f>リスト!$B$2:$B$48</xm:f>
          </x14:formula1>
          <xm:sqref>E11:F11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516E-2F4D-4667-B408-3B94C677A23B}">
  <sheetPr codeName="Sheet3"/>
  <dimension ref="A1:EJ77"/>
  <sheetViews>
    <sheetView zoomScale="70" zoomScaleNormal="70" workbookViewId="0">
      <selection activeCell="A5" sqref="A5"/>
    </sheetView>
  </sheetViews>
  <sheetFormatPr defaultColWidth="8.58203125" defaultRowHeight="18" outlineLevelRow="1" outlineLevelCol="1"/>
  <cols>
    <col min="1" max="1" width="8.58203125" style="3"/>
    <col min="2" max="5" width="11.5" style="3" customWidth="1"/>
    <col min="6" max="6" width="16" style="42" customWidth="1"/>
    <col min="7" max="7" width="28.83203125" style="42" customWidth="1"/>
    <col min="8" max="8" width="15.75" style="42" customWidth="1"/>
    <col min="9" max="9" width="16.33203125" style="42" customWidth="1"/>
    <col min="10" max="10" width="14.58203125" style="42" customWidth="1"/>
    <col min="11" max="11" width="15.58203125" style="42" customWidth="1"/>
    <col min="12" max="12" width="14.33203125" style="3" customWidth="1"/>
    <col min="13" max="13" width="12.58203125" style="3" customWidth="1"/>
    <col min="14" max="14" width="33.58203125" style="3" customWidth="1"/>
    <col min="15" max="15" width="8.58203125" style="3" customWidth="1"/>
    <col min="16" max="16" width="6.58203125" style="3" customWidth="1"/>
    <col min="17" max="17" width="6.58203125" style="3" customWidth="1" collapsed="1"/>
    <col min="18" max="27" width="6.58203125" style="3" customWidth="1"/>
    <col min="28" max="30" width="6.58203125" style="49" customWidth="1"/>
    <col min="31" max="64" width="6.58203125" style="49" customWidth="1" outlineLevel="1"/>
    <col min="65" max="65" width="8.5" style="3" customWidth="1" outlineLevel="1"/>
    <col min="66" max="67" width="8.58203125" style="3" customWidth="1" outlineLevel="1"/>
    <col min="68" max="86" width="8.58203125" style="3" customWidth="1"/>
    <col min="87" max="87" width="8.08203125" style="3" customWidth="1"/>
    <col min="88" max="88" width="8.83203125" style="3" customWidth="1"/>
    <col min="89" max="89" width="11.83203125" style="3" customWidth="1"/>
    <col min="90" max="111" width="8.58203125" style="3" customWidth="1"/>
    <col min="112" max="113" width="9.33203125" style="3" customWidth="1"/>
    <col min="114" max="116" width="8.58203125" style="3" customWidth="1"/>
    <col min="117" max="117" width="8.08203125" style="3" customWidth="1"/>
    <col min="118" max="118" width="8.58203125" style="3" customWidth="1"/>
    <col min="119" max="119" width="17.25" style="3" customWidth="1"/>
    <col min="120" max="120" width="37.25" style="3" customWidth="1"/>
    <col min="121" max="121" width="48.5" style="3" customWidth="1"/>
    <col min="122" max="123" width="17.58203125" style="3" hidden="1" customWidth="1" outlineLevel="1"/>
    <col min="124" max="124" width="13.5" style="3" hidden="1" customWidth="1" outlineLevel="1"/>
    <col min="125" max="125" width="8.58203125" style="3" hidden="1" customWidth="1" outlineLevel="1"/>
    <col min="126" max="126" width="8.58203125" style="3" collapsed="1"/>
    <col min="127" max="127" width="12.6640625" style="3" customWidth="1"/>
    <col min="128" max="128" width="17.1640625" style="3" customWidth="1"/>
    <col min="129" max="136" width="8.58203125" style="3"/>
    <col min="137" max="137" width="12.25" style="3" customWidth="1"/>
    <col min="138" max="16384" width="8.58203125" style="3"/>
  </cols>
  <sheetData>
    <row r="1" spans="1:140" ht="18.5" thickBot="1"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</row>
    <row r="2" spans="1:140" ht="18" customHeight="1">
      <c r="F2" s="3"/>
      <c r="G2" s="51" t="s">
        <v>318</v>
      </c>
      <c r="H2" s="372"/>
      <c r="I2" s="52"/>
      <c r="J2" s="53"/>
      <c r="K2" s="53"/>
      <c r="L2" s="54"/>
      <c r="M2" s="53"/>
      <c r="N2" s="53"/>
      <c r="O2" s="53"/>
      <c r="P2" s="53"/>
      <c r="Q2" s="53"/>
      <c r="R2" s="55"/>
      <c r="S2" s="56" t="s">
        <v>319</v>
      </c>
      <c r="T2" s="57"/>
      <c r="U2" s="58"/>
      <c r="V2" s="58"/>
      <c r="W2" s="58"/>
      <c r="X2" s="58"/>
      <c r="Y2" s="58"/>
      <c r="Z2" s="58"/>
      <c r="AA2" s="58"/>
      <c r="AB2" s="58"/>
      <c r="AC2" s="58"/>
      <c r="AD2" s="59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60"/>
      <c r="BP2" s="56" t="s">
        <v>320</v>
      </c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61"/>
      <c r="CM2" s="62"/>
      <c r="CN2" s="53"/>
      <c r="CO2" s="63"/>
      <c r="CP2" s="64" t="s">
        <v>348</v>
      </c>
      <c r="CQ2" s="65"/>
      <c r="CR2" s="66"/>
      <c r="CS2" s="67" t="s">
        <v>296</v>
      </c>
      <c r="CT2" s="68"/>
      <c r="CU2" s="69"/>
      <c r="CV2" s="70" t="s">
        <v>321</v>
      </c>
      <c r="CW2" s="71"/>
      <c r="CX2" s="72"/>
      <c r="CY2" s="67" t="s">
        <v>297</v>
      </c>
      <c r="CZ2" s="68"/>
      <c r="DA2" s="69"/>
      <c r="DB2" s="70" t="s">
        <v>322</v>
      </c>
      <c r="DC2" s="71"/>
      <c r="DD2" s="72"/>
      <c r="DE2" s="67" t="s">
        <v>298</v>
      </c>
      <c r="DF2" s="68"/>
      <c r="DG2" s="69"/>
      <c r="DH2" s="73"/>
      <c r="DI2" s="74"/>
      <c r="DJ2" s="75"/>
      <c r="DK2" s="76"/>
      <c r="DL2" s="73"/>
      <c r="DM2" s="73"/>
      <c r="DN2" s="75"/>
      <c r="DO2" s="77"/>
      <c r="DP2" s="78"/>
      <c r="DQ2" s="79"/>
      <c r="DR2" s="80"/>
      <c r="DS2" s="81"/>
      <c r="DT2" s="73"/>
      <c r="DU2" s="74"/>
      <c r="DV2" s="82"/>
      <c r="DW2" s="82"/>
      <c r="DX2" s="82"/>
      <c r="DY2" s="83"/>
      <c r="DZ2" s="84"/>
      <c r="EA2" s="84"/>
      <c r="EB2" s="84"/>
      <c r="EC2" s="84"/>
      <c r="ED2" s="85"/>
      <c r="EE2" s="50"/>
      <c r="EF2" s="50"/>
      <c r="EG2" s="50"/>
      <c r="EH2" s="50"/>
      <c r="EI2" s="50"/>
      <c r="EJ2" s="50"/>
    </row>
    <row r="3" spans="1:140" ht="31.5" customHeight="1" thickBot="1">
      <c r="F3" s="3"/>
      <c r="G3" s="86" t="s">
        <v>346</v>
      </c>
      <c r="H3" s="373"/>
      <c r="I3" s="87"/>
      <c r="J3" s="88"/>
      <c r="K3" s="88"/>
      <c r="L3" s="89"/>
      <c r="M3" s="88"/>
      <c r="N3" s="88"/>
      <c r="O3" s="88"/>
      <c r="P3" s="88"/>
      <c r="Q3" s="88"/>
      <c r="R3" s="90"/>
      <c r="S3" s="91" t="s">
        <v>211</v>
      </c>
      <c r="T3" s="92"/>
      <c r="U3" s="93"/>
      <c r="V3" s="93"/>
      <c r="W3" s="93"/>
      <c r="X3" s="93"/>
      <c r="Y3" s="93"/>
      <c r="Z3" s="93"/>
      <c r="AA3" s="93"/>
      <c r="AB3" s="93"/>
      <c r="AC3" s="93"/>
      <c r="AD3" s="94" t="s">
        <v>392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95"/>
      <c r="BP3" s="96" t="s">
        <v>211</v>
      </c>
      <c r="BQ3" s="358" t="s">
        <v>323</v>
      </c>
      <c r="BR3" s="97" t="s">
        <v>324</v>
      </c>
      <c r="BS3" s="97" t="s">
        <v>325</v>
      </c>
      <c r="BT3" s="97" t="s">
        <v>326</v>
      </c>
      <c r="BU3" s="97" t="s">
        <v>327</v>
      </c>
      <c r="BV3" s="97" t="s">
        <v>328</v>
      </c>
      <c r="BW3" s="97" t="s">
        <v>329</v>
      </c>
      <c r="BX3" s="97" t="s">
        <v>330</v>
      </c>
      <c r="BY3" s="97" t="s">
        <v>331</v>
      </c>
      <c r="BZ3" s="97" t="s">
        <v>332</v>
      </c>
      <c r="CA3" s="97" t="s">
        <v>333</v>
      </c>
      <c r="CB3" s="97" t="s">
        <v>334</v>
      </c>
      <c r="CC3" s="97" t="s">
        <v>335</v>
      </c>
      <c r="CD3" s="97" t="s">
        <v>336</v>
      </c>
      <c r="CE3" s="97" t="s">
        <v>337</v>
      </c>
      <c r="CF3" s="97" t="s">
        <v>338</v>
      </c>
      <c r="CG3" s="97" t="s">
        <v>339</v>
      </c>
      <c r="CH3" s="359" t="s">
        <v>340</v>
      </c>
      <c r="CI3" s="360" t="s">
        <v>341</v>
      </c>
      <c r="CJ3" s="97" t="s">
        <v>342</v>
      </c>
      <c r="CK3" s="361" t="s">
        <v>343</v>
      </c>
      <c r="CL3" s="98" t="s">
        <v>344</v>
      </c>
      <c r="CM3" s="99"/>
      <c r="CN3" s="100"/>
      <c r="CO3" s="101"/>
      <c r="CP3" s="102"/>
      <c r="CQ3" s="103"/>
      <c r="CR3" s="368" t="s">
        <v>211</v>
      </c>
      <c r="CS3" s="468" t="s">
        <v>347</v>
      </c>
      <c r="CT3" s="469"/>
      <c r="CU3" s="366" t="s">
        <v>211</v>
      </c>
      <c r="CV3" s="105"/>
      <c r="CW3" s="103"/>
      <c r="CX3" s="104" t="s">
        <v>211</v>
      </c>
      <c r="CY3" s="468" t="s">
        <v>345</v>
      </c>
      <c r="CZ3" s="469"/>
      <c r="DA3" s="369" t="s">
        <v>211</v>
      </c>
      <c r="DB3" s="105"/>
      <c r="DC3" s="103"/>
      <c r="DD3" s="104" t="s">
        <v>211</v>
      </c>
      <c r="DE3" s="468" t="s">
        <v>345</v>
      </c>
      <c r="DF3" s="469"/>
      <c r="DG3" s="370" t="s">
        <v>211</v>
      </c>
      <c r="DH3" s="104" t="s">
        <v>211</v>
      </c>
      <c r="DI3" s="371"/>
      <c r="DJ3" s="106"/>
      <c r="DK3" s="107"/>
      <c r="DL3" s="108"/>
      <c r="DM3" s="108"/>
      <c r="DN3" s="106"/>
      <c r="DO3" s="109"/>
      <c r="DP3" s="110"/>
      <c r="DQ3" s="111"/>
      <c r="DR3" s="112"/>
      <c r="DS3" s="113" t="s">
        <v>212</v>
      </c>
      <c r="DT3" s="114" t="s">
        <v>211</v>
      </c>
      <c r="DU3" s="115" t="s">
        <v>349</v>
      </c>
      <c r="DV3" s="107"/>
      <c r="DW3" s="107"/>
      <c r="DX3" s="107"/>
      <c r="DY3" s="83"/>
      <c r="DZ3" s="84"/>
      <c r="EA3" s="84"/>
      <c r="EB3" s="84"/>
      <c r="EC3" s="84"/>
      <c r="ED3" s="85"/>
      <c r="EE3" s="50"/>
      <c r="EF3" s="50"/>
      <c r="EG3" s="50"/>
      <c r="EH3" s="50"/>
      <c r="EI3" s="50"/>
      <c r="EJ3" s="50"/>
    </row>
    <row r="4" spans="1:140" s="116" customFormat="1" ht="22.5" hidden="1" customHeight="1" outlineLevel="1" thickBot="1">
      <c r="H4" s="117"/>
      <c r="I4" s="117"/>
      <c r="J4" s="117"/>
      <c r="K4" s="117"/>
      <c r="L4" s="117"/>
      <c r="M4" s="117"/>
      <c r="S4" s="356"/>
      <c r="T4" s="356">
        <v>13</v>
      </c>
      <c r="U4" s="356">
        <v>27</v>
      </c>
      <c r="V4" s="356">
        <v>23</v>
      </c>
      <c r="W4" s="356">
        <v>1</v>
      </c>
      <c r="X4" s="356">
        <v>4</v>
      </c>
      <c r="Y4" s="356">
        <v>15</v>
      </c>
      <c r="Z4" s="356">
        <v>17</v>
      </c>
      <c r="AA4" s="356">
        <v>34</v>
      </c>
      <c r="AB4" s="356">
        <v>37</v>
      </c>
      <c r="AC4" s="356">
        <v>40</v>
      </c>
      <c r="AD4" s="357"/>
      <c r="AE4" s="118">
        <v>2</v>
      </c>
      <c r="AF4" s="118">
        <v>3</v>
      </c>
      <c r="AG4" s="118">
        <v>5</v>
      </c>
      <c r="AH4" s="118">
        <v>6</v>
      </c>
      <c r="AI4" s="118">
        <v>7</v>
      </c>
      <c r="AJ4" s="118">
        <v>8</v>
      </c>
      <c r="AK4" s="118">
        <v>9</v>
      </c>
      <c r="AL4" s="118">
        <v>10</v>
      </c>
      <c r="AM4" s="118">
        <v>11</v>
      </c>
      <c r="AN4" s="118">
        <v>12</v>
      </c>
      <c r="AO4" s="118">
        <v>14</v>
      </c>
      <c r="AP4" s="118">
        <v>16</v>
      </c>
      <c r="AQ4" s="118">
        <v>18</v>
      </c>
      <c r="AR4" s="118">
        <v>19</v>
      </c>
      <c r="AS4" s="118">
        <v>20</v>
      </c>
      <c r="AT4" s="118">
        <v>21</v>
      </c>
      <c r="AU4" s="118">
        <v>22</v>
      </c>
      <c r="AV4" s="118">
        <v>24</v>
      </c>
      <c r="AW4" s="118">
        <v>25</v>
      </c>
      <c r="AX4" s="118">
        <v>26</v>
      </c>
      <c r="AY4" s="118">
        <v>28</v>
      </c>
      <c r="AZ4" s="118">
        <v>29</v>
      </c>
      <c r="BA4" s="118">
        <v>30</v>
      </c>
      <c r="BB4" s="118">
        <v>31</v>
      </c>
      <c r="BC4" s="118">
        <v>32</v>
      </c>
      <c r="BD4" s="118">
        <v>33</v>
      </c>
      <c r="BE4" s="118">
        <v>35</v>
      </c>
      <c r="BF4" s="118">
        <v>36</v>
      </c>
      <c r="BG4" s="118">
        <v>38</v>
      </c>
      <c r="BH4" s="118">
        <v>39</v>
      </c>
      <c r="BI4" s="118">
        <v>41</v>
      </c>
      <c r="BJ4" s="118">
        <v>42</v>
      </c>
      <c r="BK4" s="118">
        <v>43</v>
      </c>
      <c r="BL4" s="118">
        <v>44</v>
      </c>
      <c r="BM4" s="118">
        <v>45</v>
      </c>
      <c r="BN4" s="118">
        <v>46</v>
      </c>
      <c r="BO4" s="118">
        <v>47</v>
      </c>
      <c r="BQ4" s="365">
        <v>1</v>
      </c>
      <c r="BR4" s="363">
        <v>2</v>
      </c>
      <c r="BS4" s="363">
        <v>3</v>
      </c>
      <c r="BT4" s="363">
        <v>4</v>
      </c>
      <c r="BU4" s="363">
        <v>5</v>
      </c>
      <c r="BV4" s="363">
        <v>6</v>
      </c>
      <c r="BW4" s="363">
        <v>7</v>
      </c>
      <c r="BX4" s="363">
        <v>8</v>
      </c>
      <c r="BY4" s="363">
        <v>9</v>
      </c>
      <c r="BZ4" s="363">
        <v>10</v>
      </c>
      <c r="CA4" s="363">
        <v>11</v>
      </c>
      <c r="CB4" s="363">
        <v>12</v>
      </c>
      <c r="CC4" s="363">
        <v>13</v>
      </c>
      <c r="CD4" s="363">
        <v>14</v>
      </c>
      <c r="CE4" s="363">
        <v>15</v>
      </c>
      <c r="CF4" s="363">
        <v>16</v>
      </c>
      <c r="CG4" s="363">
        <v>17</v>
      </c>
      <c r="CH4" s="119">
        <v>18</v>
      </c>
      <c r="CI4" s="119">
        <v>20</v>
      </c>
      <c r="CJ4" s="120">
        <v>21</v>
      </c>
      <c r="CK4" s="119">
        <v>22</v>
      </c>
      <c r="CL4" s="364">
        <v>19</v>
      </c>
      <c r="CP4" s="470"/>
      <c r="CQ4" s="471"/>
      <c r="CR4" s="367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</row>
    <row r="5" spans="1:140" s="116" customFormat="1" ht="72" collapsed="1">
      <c r="B5" s="122" t="s">
        <v>352</v>
      </c>
      <c r="C5" s="123" t="s">
        <v>353</v>
      </c>
      <c r="D5" s="124" t="s">
        <v>314</v>
      </c>
      <c r="E5" s="125" t="s">
        <v>315</v>
      </c>
      <c r="F5" s="126" t="s">
        <v>316</v>
      </c>
      <c r="G5" s="127" t="s">
        <v>363</v>
      </c>
      <c r="H5" s="128" t="s">
        <v>364</v>
      </c>
      <c r="I5" s="129" t="s">
        <v>122</v>
      </c>
      <c r="J5" s="130" t="s">
        <v>391</v>
      </c>
      <c r="K5" s="129" t="s">
        <v>123</v>
      </c>
      <c r="L5" s="129" t="s">
        <v>124</v>
      </c>
      <c r="M5" s="129" t="s">
        <v>125</v>
      </c>
      <c r="N5" s="129" t="s">
        <v>126</v>
      </c>
      <c r="O5" s="129" t="s">
        <v>127</v>
      </c>
      <c r="P5" s="129" t="s">
        <v>128</v>
      </c>
      <c r="Q5" s="131" t="s">
        <v>129</v>
      </c>
      <c r="R5" s="126" t="s">
        <v>130</v>
      </c>
      <c r="S5" s="132" t="s">
        <v>131</v>
      </c>
      <c r="T5" s="133" t="s">
        <v>132</v>
      </c>
      <c r="U5" s="133" t="s">
        <v>133</v>
      </c>
      <c r="V5" s="133" t="s">
        <v>134</v>
      </c>
      <c r="W5" s="133" t="s">
        <v>135</v>
      </c>
      <c r="X5" s="133" t="s">
        <v>136</v>
      </c>
      <c r="Y5" s="133" t="s">
        <v>137</v>
      </c>
      <c r="Z5" s="133" t="s">
        <v>138</v>
      </c>
      <c r="AA5" s="133" t="s">
        <v>139</v>
      </c>
      <c r="AB5" s="133" t="s">
        <v>140</v>
      </c>
      <c r="AC5" s="133" t="s">
        <v>141</v>
      </c>
      <c r="AD5" s="133" t="s">
        <v>142</v>
      </c>
      <c r="AE5" s="134" t="s">
        <v>174</v>
      </c>
      <c r="AF5" s="135" t="s">
        <v>175</v>
      </c>
      <c r="AG5" s="135" t="s">
        <v>176</v>
      </c>
      <c r="AH5" s="135" t="s">
        <v>177</v>
      </c>
      <c r="AI5" s="135" t="s">
        <v>178</v>
      </c>
      <c r="AJ5" s="135" t="s">
        <v>179</v>
      </c>
      <c r="AK5" s="135" t="s">
        <v>180</v>
      </c>
      <c r="AL5" s="135" t="s">
        <v>181</v>
      </c>
      <c r="AM5" s="135" t="s">
        <v>182</v>
      </c>
      <c r="AN5" s="135" t="s">
        <v>183</v>
      </c>
      <c r="AO5" s="135" t="s">
        <v>184</v>
      </c>
      <c r="AP5" s="135" t="s">
        <v>185</v>
      </c>
      <c r="AQ5" s="135" t="s">
        <v>186</v>
      </c>
      <c r="AR5" s="135" t="s">
        <v>187</v>
      </c>
      <c r="AS5" s="135" t="s">
        <v>188</v>
      </c>
      <c r="AT5" s="135" t="s">
        <v>189</v>
      </c>
      <c r="AU5" s="135" t="s">
        <v>190</v>
      </c>
      <c r="AV5" s="135" t="s">
        <v>191</v>
      </c>
      <c r="AW5" s="135" t="s">
        <v>192</v>
      </c>
      <c r="AX5" s="135" t="s">
        <v>193</v>
      </c>
      <c r="AY5" s="135" t="s">
        <v>194</v>
      </c>
      <c r="AZ5" s="135" t="s">
        <v>195</v>
      </c>
      <c r="BA5" s="135" t="s">
        <v>196</v>
      </c>
      <c r="BB5" s="135" t="s">
        <v>197</v>
      </c>
      <c r="BC5" s="135" t="s">
        <v>198</v>
      </c>
      <c r="BD5" s="135" t="s">
        <v>199</v>
      </c>
      <c r="BE5" s="135" t="s">
        <v>200</v>
      </c>
      <c r="BF5" s="135" t="s">
        <v>201</v>
      </c>
      <c r="BG5" s="135" t="s">
        <v>202</v>
      </c>
      <c r="BH5" s="135" t="s">
        <v>203</v>
      </c>
      <c r="BI5" s="135" t="s">
        <v>204</v>
      </c>
      <c r="BJ5" s="135" t="s">
        <v>205</v>
      </c>
      <c r="BK5" s="135" t="s">
        <v>206</v>
      </c>
      <c r="BL5" s="135" t="s">
        <v>207</v>
      </c>
      <c r="BM5" s="135" t="s">
        <v>208</v>
      </c>
      <c r="BN5" s="136" t="s">
        <v>209</v>
      </c>
      <c r="BO5" s="137" t="s">
        <v>210</v>
      </c>
      <c r="BP5" s="138" t="s">
        <v>143</v>
      </c>
      <c r="BQ5" s="139" t="s">
        <v>144</v>
      </c>
      <c r="BR5" s="362" t="s">
        <v>145</v>
      </c>
      <c r="BS5" s="362" t="s">
        <v>146</v>
      </c>
      <c r="BT5" s="362" t="s">
        <v>147</v>
      </c>
      <c r="BU5" s="362" t="s">
        <v>148</v>
      </c>
      <c r="BV5" s="362" t="s">
        <v>149</v>
      </c>
      <c r="BW5" s="362" t="s">
        <v>150</v>
      </c>
      <c r="BX5" s="362" t="s">
        <v>151</v>
      </c>
      <c r="BY5" s="362" t="s">
        <v>152</v>
      </c>
      <c r="BZ5" s="362" t="s">
        <v>153</v>
      </c>
      <c r="CA5" s="362" t="s">
        <v>154</v>
      </c>
      <c r="CB5" s="362" t="s">
        <v>155</v>
      </c>
      <c r="CC5" s="362" t="s">
        <v>156</v>
      </c>
      <c r="CD5" s="362" t="s">
        <v>157</v>
      </c>
      <c r="CE5" s="362" t="s">
        <v>158</v>
      </c>
      <c r="CF5" s="362" t="s">
        <v>159</v>
      </c>
      <c r="CG5" s="362" t="s">
        <v>160</v>
      </c>
      <c r="CH5" s="140" t="s">
        <v>161</v>
      </c>
      <c r="CI5" s="139" t="s">
        <v>162</v>
      </c>
      <c r="CJ5" s="141" t="s">
        <v>163</v>
      </c>
      <c r="CK5" s="142" t="s">
        <v>164</v>
      </c>
      <c r="CL5" s="304" t="s">
        <v>165</v>
      </c>
      <c r="CM5" s="143" t="s">
        <v>293</v>
      </c>
      <c r="CN5" s="127" t="s">
        <v>294</v>
      </c>
      <c r="CO5" s="144" t="s">
        <v>295</v>
      </c>
      <c r="CP5" s="145" t="s">
        <v>213</v>
      </c>
      <c r="CQ5" s="145" t="s">
        <v>214</v>
      </c>
      <c r="CR5" s="146" t="s">
        <v>168</v>
      </c>
      <c r="CS5" s="147" t="s">
        <v>166</v>
      </c>
      <c r="CT5" s="148" t="s">
        <v>167</v>
      </c>
      <c r="CU5" s="149" t="s">
        <v>168</v>
      </c>
      <c r="CV5" s="150" t="s">
        <v>215</v>
      </c>
      <c r="CW5" s="150" t="s">
        <v>216</v>
      </c>
      <c r="CX5" s="151" t="s">
        <v>168</v>
      </c>
      <c r="CY5" s="148" t="s">
        <v>166</v>
      </c>
      <c r="CZ5" s="148" t="s">
        <v>167</v>
      </c>
      <c r="DA5" s="149" t="s">
        <v>168</v>
      </c>
      <c r="DB5" s="150" t="s">
        <v>217</v>
      </c>
      <c r="DC5" s="150" t="s">
        <v>218</v>
      </c>
      <c r="DD5" s="151" t="s">
        <v>168</v>
      </c>
      <c r="DE5" s="148" t="s">
        <v>166</v>
      </c>
      <c r="DF5" s="148" t="s">
        <v>167</v>
      </c>
      <c r="DG5" s="149" t="s">
        <v>168</v>
      </c>
      <c r="DH5" s="152" t="s">
        <v>299</v>
      </c>
      <c r="DI5" s="153" t="s">
        <v>300</v>
      </c>
      <c r="DJ5" s="154" t="s">
        <v>287</v>
      </c>
      <c r="DK5" s="154" t="s">
        <v>317</v>
      </c>
      <c r="DL5" s="155" t="s">
        <v>301</v>
      </c>
      <c r="DM5" s="156" t="s">
        <v>302</v>
      </c>
      <c r="DN5" s="157" t="s">
        <v>305</v>
      </c>
      <c r="DO5" s="158" t="s">
        <v>303</v>
      </c>
      <c r="DP5" s="159" t="s">
        <v>304</v>
      </c>
      <c r="DQ5" s="160" t="s">
        <v>223</v>
      </c>
      <c r="DR5" s="161" t="s">
        <v>219</v>
      </c>
      <c r="DS5" s="162" t="s">
        <v>306</v>
      </c>
      <c r="DT5" s="152" t="s">
        <v>307</v>
      </c>
      <c r="DU5" s="151" t="s">
        <v>308</v>
      </c>
      <c r="DV5" s="163" t="s">
        <v>358</v>
      </c>
      <c r="DW5" s="163" t="s">
        <v>389</v>
      </c>
      <c r="DX5" s="163" t="s">
        <v>390</v>
      </c>
      <c r="DY5" s="166"/>
      <c r="DZ5" s="167"/>
      <c r="EA5" s="168"/>
      <c r="EB5" s="169"/>
      <c r="EC5" s="169"/>
      <c r="ED5" s="170"/>
      <c r="EE5" s="171"/>
      <c r="EF5" s="172"/>
      <c r="EG5" s="173"/>
      <c r="EH5" s="174"/>
      <c r="EI5" s="175"/>
      <c r="EJ5" s="165"/>
    </row>
    <row r="6" spans="1:140" s="316" customFormat="1" ht="74" customHeight="1" thickBot="1">
      <c r="A6" s="307" t="s">
        <v>283</v>
      </c>
      <c r="B6" s="204">
        <f>'見積依頼（標準指数・都市別指数）'!P5</f>
        <v>0</v>
      </c>
      <c r="C6" s="205">
        <f>'見積依頼（標準指数・都市別指数）'!R5</f>
        <v>0</v>
      </c>
      <c r="D6" s="206">
        <f>'見積依頼（標準指数・都市別指数）'!E5</f>
        <v>0</v>
      </c>
      <c r="E6" s="207"/>
      <c r="F6" s="208"/>
      <c r="G6" s="305" t="str">
        <f>SUBSTITUTE(
SUBSTITUTE(
SUBSTITUTE(
SUBSTITUTE(
SUBSTITUTE(
SUBSTITUTE(
SUBSTITUTE(
SUBSTITUTE(
SUBSTITUTE(
SUBSTITUTE(
SUBSTITUTE(
SUBSTITUTE(
SUBSTITUTE(
SUBSTITUTE(
SUBSTITUTE(
SUBSTITUTE(
SUBSTITUTE(
SUBSTITUTE(
SUBSTITUTE(
SUBSTITUTE(
SUBSTITUTE(
SUBSTITUTE(
SUBSTITUTE(
SUBSTITUTE(
SUBSTITUTE(
SUBSTITUTE('見積依頼（標準指数・都市別指数）'!E7,"（株）","株式会社"),
"(株)","株式会社"),
"株）","株式会社"),
"株)","株式会社"),
"㈱","株式会社"),
"（有）","有限会社"),
"(有)","有限会社"),
"有）","有限会社"),
"有)","有限会社"),
"㈲","有限会社"),
"（同）","合同会社"),
"(同)","合同会社"),
"同）","合同会社"),
"同)","合同会社"),
"（一社）","一般社団法人"),
"(一社)","一般社団法人"),
"一社）","一般社団法人"),
"一社)","一般社団法人"),
"（一財）","一般財団法人"),
"(一財)","一般財団法人"),
"一財）","一般財団法人"),
"一財)","一般財団法人"),
"（相）","相互会社"),
"(相)","相互会社"),
"相)","相互会社"),
"相）","相互会社")</f>
        <v/>
      </c>
      <c r="H6" s="209" t="str">
        <f>IF('見積依頼（標準指数・都市別指数）'!$E$8="","",'見積依頼（標準指数・都市別指数）'!$E$8)</f>
        <v/>
      </c>
      <c r="I6" s="209" t="str">
        <f>IF('見積依頼（標準指数・都市別指数）'!$E$10="","",'見積依頼（標準指数・都市別指数）'!$E$10)</f>
        <v/>
      </c>
      <c r="J6" s="209" t="str">
        <f>IF('見積依頼（標準指数・都市別指数）'!$E$9="","",'見積依頼（標準指数・都市別指数）'!$E$9)</f>
        <v/>
      </c>
      <c r="K6" s="210" t="str">
        <f>IF('見積依頼（標準指数・都市別指数）'!Q12="","",'見積依頼（標準指数・都市別指数）'!Q12)</f>
        <v/>
      </c>
      <c r="L6" s="211">
        <f>'見積依頼（標準指数・都市別指数）'!E11</f>
        <v>0</v>
      </c>
      <c r="M6" s="209" t="str">
        <f>IF('見積依頼（標準指数・都市別指数）'!G11="","",'見積依頼（標準指数・都市別指数）'!G11)</f>
        <v/>
      </c>
      <c r="N6" s="209" t="str">
        <f>IF('見積依頼（標準指数・都市別指数）'!$G$12="","",'見積依頼（標準指数・都市別指数）'!$G$12)</f>
        <v/>
      </c>
      <c r="O6" s="209" t="str">
        <f>IF('見積依頼（標準指数・都市別指数）'!$M$13="","",'見積依頼（標準指数・都市別指数）'!$M$13)</f>
        <v/>
      </c>
      <c r="P6" s="209" t="str">
        <f>IF('見積依頼（標準指数・都市別指数）'!$E$13="","",'見積依頼（標準指数・都市別指数）'!$E$13)</f>
        <v/>
      </c>
      <c r="Q6" s="212">
        <f>'見積依頼（標準指数・都市別指数）'!M10</f>
        <v>0</v>
      </c>
      <c r="R6" s="213"/>
      <c r="S6" s="214">
        <f>$C$18</f>
        <v>0</v>
      </c>
      <c r="T6" s="214" t="str">
        <f t="shared" ref="T6:AC6" si="0">IF(COUNTIFS($A$19:$A$66,T4,$C$19:$C$66,TRUE)&gt;0,"〇","")</f>
        <v/>
      </c>
      <c r="U6" s="214" t="str">
        <f t="shared" si="0"/>
        <v/>
      </c>
      <c r="V6" s="214" t="str">
        <f t="shared" si="0"/>
        <v/>
      </c>
      <c r="W6" s="214" t="str">
        <f t="shared" si="0"/>
        <v/>
      </c>
      <c r="X6" s="214" t="str">
        <f t="shared" si="0"/>
        <v/>
      </c>
      <c r="Y6" s="214" t="str">
        <f t="shared" si="0"/>
        <v/>
      </c>
      <c r="Z6" s="214" t="str">
        <f t="shared" si="0"/>
        <v/>
      </c>
      <c r="AA6" s="214" t="str">
        <f t="shared" si="0"/>
        <v/>
      </c>
      <c r="AB6" s="214" t="str">
        <f t="shared" si="0"/>
        <v/>
      </c>
      <c r="AC6" s="214" t="str">
        <f t="shared" si="0"/>
        <v/>
      </c>
      <c r="AD6" s="215" t="str" cm="1">
        <f t="array" ref="AD6">IFERROR(_xlfn.TEXTJOIN("、", TRUE, _xlfn._xlws.FILTER(AE5:BO5,AE6:BO6= "〇")), "")</f>
        <v/>
      </c>
      <c r="AE6" s="216" t="str">
        <f t="shared" ref="AE6:BO6" si="1">IF(COUNTIFS($A$19:$A$66,AE4,$C$19:$C$66,TRUE)&gt;0,"〇","")</f>
        <v/>
      </c>
      <c r="AF6" s="217" t="str">
        <f t="shared" si="1"/>
        <v/>
      </c>
      <c r="AG6" s="217" t="str">
        <f t="shared" si="1"/>
        <v/>
      </c>
      <c r="AH6" s="217" t="str">
        <f t="shared" si="1"/>
        <v/>
      </c>
      <c r="AI6" s="217" t="str">
        <f t="shared" si="1"/>
        <v/>
      </c>
      <c r="AJ6" s="217" t="str">
        <f t="shared" si="1"/>
        <v/>
      </c>
      <c r="AK6" s="217" t="str">
        <f t="shared" si="1"/>
        <v/>
      </c>
      <c r="AL6" s="217" t="str">
        <f t="shared" si="1"/>
        <v/>
      </c>
      <c r="AM6" s="217" t="str">
        <f t="shared" si="1"/>
        <v/>
      </c>
      <c r="AN6" s="217" t="str">
        <f t="shared" si="1"/>
        <v/>
      </c>
      <c r="AO6" s="217" t="str">
        <f t="shared" si="1"/>
        <v/>
      </c>
      <c r="AP6" s="217" t="str">
        <f t="shared" si="1"/>
        <v/>
      </c>
      <c r="AQ6" s="217" t="str">
        <f t="shared" si="1"/>
        <v/>
      </c>
      <c r="AR6" s="217" t="str">
        <f t="shared" si="1"/>
        <v/>
      </c>
      <c r="AS6" s="217" t="str">
        <f t="shared" si="1"/>
        <v/>
      </c>
      <c r="AT6" s="217" t="str">
        <f t="shared" si="1"/>
        <v/>
      </c>
      <c r="AU6" s="217" t="str">
        <f t="shared" si="1"/>
        <v/>
      </c>
      <c r="AV6" s="217" t="str">
        <f t="shared" si="1"/>
        <v/>
      </c>
      <c r="AW6" s="217" t="str">
        <f t="shared" si="1"/>
        <v/>
      </c>
      <c r="AX6" s="217" t="str">
        <f t="shared" si="1"/>
        <v/>
      </c>
      <c r="AY6" s="217" t="str">
        <f t="shared" si="1"/>
        <v/>
      </c>
      <c r="AZ6" s="217" t="str">
        <f t="shared" si="1"/>
        <v/>
      </c>
      <c r="BA6" s="217" t="str">
        <f t="shared" si="1"/>
        <v/>
      </c>
      <c r="BB6" s="217" t="str">
        <f t="shared" si="1"/>
        <v/>
      </c>
      <c r="BC6" s="217" t="str">
        <f t="shared" si="1"/>
        <v/>
      </c>
      <c r="BD6" s="217" t="str">
        <f t="shared" si="1"/>
        <v/>
      </c>
      <c r="BE6" s="217" t="str">
        <f t="shared" si="1"/>
        <v/>
      </c>
      <c r="BF6" s="217" t="str">
        <f t="shared" si="1"/>
        <v/>
      </c>
      <c r="BG6" s="217" t="str">
        <f t="shared" si="1"/>
        <v/>
      </c>
      <c r="BH6" s="217" t="str">
        <f t="shared" si="1"/>
        <v/>
      </c>
      <c r="BI6" s="217" t="str">
        <f t="shared" si="1"/>
        <v/>
      </c>
      <c r="BJ6" s="217" t="str">
        <f t="shared" si="1"/>
        <v/>
      </c>
      <c r="BK6" s="217" t="str">
        <f t="shared" si="1"/>
        <v/>
      </c>
      <c r="BL6" s="217" t="str">
        <f t="shared" si="1"/>
        <v/>
      </c>
      <c r="BM6" s="217" t="str">
        <f t="shared" si="1"/>
        <v/>
      </c>
      <c r="BN6" s="217" t="str">
        <f t="shared" si="1"/>
        <v/>
      </c>
      <c r="BO6" s="218" t="str">
        <f t="shared" si="1"/>
        <v/>
      </c>
      <c r="BP6" s="216">
        <f>$H$18</f>
        <v>0</v>
      </c>
      <c r="BQ6" s="218" t="str">
        <f>IF(COUNTIFS($F$19:$F$40,BQ4,$H$19:$H$40,TRUE)&gt;0,"〇","")</f>
        <v/>
      </c>
      <c r="BR6" s="219" t="str">
        <f t="shared" ref="BR6:CL6" si="2">IF(COUNTIFS($F$19:$F$40,BR4,$H$19:$H$40,TRUE)&gt;0,"〇","")</f>
        <v/>
      </c>
      <c r="BS6" s="219" t="str">
        <f t="shared" si="2"/>
        <v/>
      </c>
      <c r="BT6" s="219" t="str">
        <f t="shared" si="2"/>
        <v/>
      </c>
      <c r="BU6" s="219" t="str">
        <f t="shared" si="2"/>
        <v/>
      </c>
      <c r="BV6" s="219" t="str">
        <f t="shared" si="2"/>
        <v/>
      </c>
      <c r="BW6" s="219" t="str">
        <f t="shared" si="2"/>
        <v/>
      </c>
      <c r="BX6" s="219" t="str">
        <f t="shared" si="2"/>
        <v/>
      </c>
      <c r="BY6" s="219" t="str">
        <f t="shared" si="2"/>
        <v/>
      </c>
      <c r="BZ6" s="219" t="str">
        <f t="shared" si="2"/>
        <v/>
      </c>
      <c r="CA6" s="219" t="str">
        <f t="shared" si="2"/>
        <v/>
      </c>
      <c r="CB6" s="219" t="str">
        <f t="shared" si="2"/>
        <v/>
      </c>
      <c r="CC6" s="219" t="str">
        <f t="shared" si="2"/>
        <v/>
      </c>
      <c r="CD6" s="219" t="str">
        <f t="shared" si="2"/>
        <v/>
      </c>
      <c r="CE6" s="219" t="str">
        <f t="shared" si="2"/>
        <v/>
      </c>
      <c r="CF6" s="219" t="str">
        <f t="shared" si="2"/>
        <v/>
      </c>
      <c r="CG6" s="219" t="str">
        <f t="shared" si="2"/>
        <v/>
      </c>
      <c r="CH6" s="220" t="str">
        <f t="shared" si="2"/>
        <v/>
      </c>
      <c r="CI6" s="218" t="str">
        <f t="shared" si="2"/>
        <v/>
      </c>
      <c r="CJ6" s="219" t="str">
        <f t="shared" si="2"/>
        <v/>
      </c>
      <c r="CK6" s="221" t="str">
        <f t="shared" si="2"/>
        <v/>
      </c>
      <c r="CL6" s="218" t="str">
        <f t="shared" si="2"/>
        <v/>
      </c>
      <c r="CM6" s="222" t="b">
        <f>$H$42</f>
        <v>0</v>
      </c>
      <c r="CN6" s="223" t="b">
        <f>$H$47</f>
        <v>0</v>
      </c>
      <c r="CO6" s="215" t="str">
        <f>IF('見積依頼（標準指数・都市別指数）'!D49="","",'見積依頼（標準指数・都市別指数）'!D49)</f>
        <v/>
      </c>
      <c r="CP6" s="224">
        <f>'見積依頼（標準指数・都市別指数）'!$D$54</f>
        <v>0</v>
      </c>
      <c r="CQ6" s="225">
        <f>'見積依頼（標準指数・都市別指数）'!$I$54</f>
        <v>0</v>
      </c>
      <c r="CR6" s="382" t="str">
        <f>IF(DATEDIF(CP6,CQ6,"M")=0,"",DATEDIF(CP6,CQ6,"M")+1)</f>
        <v/>
      </c>
      <c r="CS6" s="378" t="str">
        <f>IF('見積依頼（標準指数・都市別指数）'!V54="","",'見積依頼（標準指数・都市別指数）'!V54)</f>
        <v/>
      </c>
      <c r="CT6" s="379" t="str">
        <f>IF('見積依頼（標準指数・都市別指数）'!W54="","",'見積依頼（標準指数・都市別指数）'!W54)</f>
        <v/>
      </c>
      <c r="CU6" s="382" t="str">
        <f>IF(CS6="","",IF(DATEDIF(CS6,CT6,"M")=0,"",DATEDIF(CS6,CT6,"M")+1))</f>
        <v/>
      </c>
      <c r="CV6" s="225" t="str">
        <f>IF('見積依頼（標準指数・都市別指数）'!$D$57="","",'見積依頼（標準指数・都市別指数）'!$D$57)</f>
        <v/>
      </c>
      <c r="CW6" s="225" t="str">
        <f>IF('見積依頼（標準指数・都市別指数）'!$I$57="","",'見積依頼（標準指数・都市別指数）'!$I$57)</f>
        <v/>
      </c>
      <c r="CX6" s="382" t="str">
        <f>IF(CV6="","",IF(DATEDIF(CV6,CW6,"M")=0,"",DATEDIF(CV6,CW6,"M")+1))</f>
        <v/>
      </c>
      <c r="CY6" s="379" t="str">
        <f>IF('見積依頼（標準指数・都市別指数）'!V57="","",'見積依頼（標準指数・都市別指数）'!V57)</f>
        <v/>
      </c>
      <c r="CZ6" s="379" t="str">
        <f>IF('見積依頼（標準指数・都市別指数）'!W57="","",'見積依頼（標準指数・都市別指数）'!W57)</f>
        <v/>
      </c>
      <c r="DA6" s="382" t="str">
        <f>IF(CY6="","",IF(DATEDIF(CY6,CZ6,"M")=0,"",DATEDIF(CY6,CZ6,"M")+1))</f>
        <v/>
      </c>
      <c r="DB6" s="380"/>
      <c r="DC6" s="380"/>
      <c r="DD6" s="383" t="str">
        <f>IF(DATEDIF(DB6,DC6,"M")=0,"",DATEDIF(DB6,DC6,"M")+1)</f>
        <v/>
      </c>
      <c r="DE6" s="381"/>
      <c r="DF6" s="381"/>
      <c r="DG6" s="383" t="str">
        <f>IF(DATEDIF(DE6,DF6,"M")=0,"",DATEDIF(DE6,DF6,"M")+1)</f>
        <v/>
      </c>
      <c r="DH6" s="384">
        <f>SUM(CR6,CX6,DD6)</f>
        <v>0</v>
      </c>
      <c r="DI6" s="226" t="str">
        <f>IF('見積依頼（標準指数・都市別指数）'!D63="","",'見積依頼（標準指数・都市別指数）'!D63)</f>
        <v/>
      </c>
      <c r="DJ6" s="222" t="str">
        <f>$H$51</f>
        <v>－</v>
      </c>
      <c r="DK6" s="222" t="b">
        <f>$H$53</f>
        <v>0</v>
      </c>
      <c r="DL6" s="227" t="b">
        <f>$H$58</f>
        <v>0</v>
      </c>
      <c r="DM6" s="228" t="str">
        <f>IF('見積依頼（標準指数・都市別指数）'!D77="","",'見積依頼（標準指数・都市別指数）'!D77)</f>
        <v/>
      </c>
      <c r="DN6" s="229" t="b">
        <f>$H$62</f>
        <v>0</v>
      </c>
      <c r="DO6" s="230" t="str">
        <f>IF('見積依頼（標準指数・都市別指数）'!$D$82="","",'見積依頼（標準指数・都市別指数）'!$D$82)</f>
        <v/>
      </c>
      <c r="DP6" s="231" t="str">
        <f>IF('見積依頼（標準指数・都市別指数）'!$D$85="","",SUBSTITUTE(
SUBSTITUTE(
SUBSTITUTE(
SUBSTITUTE(
SUBSTITUTE(
SUBSTITUTE(
SUBSTITUTE(
SUBSTITUTE(
SUBSTITUTE(
SUBSTITUTE(
SUBSTITUTE(
SUBSTITUTE(
SUBSTITUTE(
SUBSTITUTE(
SUBSTITUTE(
SUBSTITUTE(
SUBSTITUTE(
SUBSTITUTE(
SUBSTITUTE(
SUBSTITUTE(
SUBSTITUTE(
SUBSTITUTE(
SUBSTITUTE(
SUBSTITUTE(
SUBSTITUTE(
SUBSTITUTE('見積依頼（標準指数・都市別指数）'!D85,"（株）","株式会社"),
"(株)","株式会社"),
"株）","株式会社"),
"株)","株式会社"),
"㈱","株式会社"),
"（有）","有限会社"),
"(有)","有限会社"),
"有）","有限会社"),
"有)","有限会社"),
"㈲","有限会社"),
"（同）","合同会社"),
"(同)","合同会社"),
"同）","合同会社"),
"同)","合同会社"),
"（一社）","一般社団法人"),
"(一社)","一般社団法人"),
"一社）","一般社団法人"),
"一社)","一般社団法人"),
"（一財）","一般財団法人"),
"(一財)","一般財団法人"),
"一財）","一般財団法人"),
"一財)","一般財団法人"),
"（相）","相互会社"),
"(相)","相互会社"),
"相)","相互会社"),
"相）","相互会社"))</f>
        <v/>
      </c>
      <c r="DQ6" s="232" t="str">
        <f>'DATA（標準指数・都市別指数）'!$H$66</f>
        <v>－</v>
      </c>
      <c r="DR6" s="233"/>
      <c r="DS6" s="234"/>
      <c r="DT6" s="235"/>
      <c r="DU6" s="236"/>
      <c r="DV6" s="237" t="str">
        <f>IF('見積依頼（標準指数・都市別指数）'!$D$94="","",'見積依頼（標準指数・都市別指数）'!$D$94)</f>
        <v/>
      </c>
      <c r="DW6" s="232" t="str">
        <f>'DATA（標準指数・都市別指数）'!$H$71</f>
        <v>不一致</v>
      </c>
      <c r="DX6" s="385" t="str">
        <f>IF('見積依頼（標準指数・都市別指数）'!$I$99="","",'見積依頼（標準指数・都市別指数）'!$I$99)</f>
        <v/>
      </c>
      <c r="DY6" s="308"/>
      <c r="DZ6" s="309"/>
      <c r="EA6" s="275"/>
      <c r="EB6" s="277"/>
      <c r="EC6" s="277"/>
      <c r="ED6" s="310"/>
      <c r="EE6" s="311"/>
      <c r="EF6" s="312"/>
      <c r="EG6" s="313"/>
      <c r="EH6" s="314"/>
      <c r="EI6" s="315"/>
      <c r="EJ6" s="281"/>
    </row>
    <row r="7" spans="1:140" s="317" customFormat="1" ht="28">
      <c r="A7" s="307" t="s">
        <v>283</v>
      </c>
      <c r="B7" s="238"/>
      <c r="C7" s="239"/>
      <c r="D7" s="240"/>
      <c r="E7" s="241"/>
      <c r="F7" s="242"/>
      <c r="G7" s="243"/>
      <c r="H7" s="243"/>
      <c r="I7" s="243"/>
      <c r="J7" s="243"/>
      <c r="K7" s="244"/>
      <c r="L7" s="245"/>
      <c r="M7" s="243"/>
      <c r="N7" s="243"/>
      <c r="O7" s="243"/>
      <c r="P7" s="243"/>
      <c r="Q7" s="246"/>
      <c r="R7" s="247"/>
      <c r="S7" s="472" t="str">
        <f>K21</f>
        <v/>
      </c>
      <c r="T7" s="472"/>
      <c r="U7" s="472"/>
      <c r="V7" s="472"/>
      <c r="W7" s="472"/>
      <c r="X7" s="472"/>
      <c r="Y7" s="472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/>
      <c r="BL7" s="248"/>
      <c r="BM7" s="248"/>
      <c r="BN7" s="248"/>
      <c r="BO7" s="248"/>
      <c r="BP7" s="473" t="str">
        <f>K28</f>
        <v/>
      </c>
      <c r="BQ7" s="473"/>
      <c r="BR7" s="473"/>
      <c r="BS7" s="473"/>
      <c r="BT7" s="473"/>
      <c r="BU7" s="473"/>
      <c r="BV7" s="473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9"/>
      <c r="CP7" s="249"/>
      <c r="CQ7" s="250"/>
      <c r="CR7" s="251"/>
      <c r="CS7" s="251"/>
      <c r="CT7" s="252"/>
      <c r="CU7" s="249"/>
      <c r="CV7" s="249"/>
      <c r="CW7" s="250"/>
      <c r="CX7" s="251"/>
      <c r="CY7" s="251"/>
      <c r="CZ7" s="252"/>
      <c r="DA7" s="253"/>
      <c r="DB7" s="253"/>
      <c r="DC7" s="252"/>
      <c r="DD7" s="251"/>
      <c r="DE7" s="251"/>
      <c r="DF7" s="252"/>
      <c r="DG7" s="254"/>
      <c r="DH7" s="255"/>
      <c r="DI7" s="248"/>
      <c r="DJ7" s="248"/>
      <c r="DK7" s="248"/>
      <c r="DL7" s="256"/>
      <c r="DM7" s="255"/>
      <c r="DN7" s="257"/>
      <c r="DO7" s="257"/>
      <c r="DP7" s="258"/>
      <c r="DQ7" s="256"/>
      <c r="DR7" s="255"/>
      <c r="DS7" s="254"/>
      <c r="DT7" s="252"/>
      <c r="DU7" s="353"/>
      <c r="DV7" s="355"/>
      <c r="DW7" s="258"/>
      <c r="DX7" s="259"/>
      <c r="DY7" s="309"/>
      <c r="DZ7" s="275"/>
      <c r="EA7" s="277"/>
      <c r="EB7" s="277"/>
      <c r="EC7" s="310"/>
      <c r="ED7" s="311"/>
      <c r="EE7" s="312"/>
      <c r="EF7" s="313"/>
      <c r="EG7" s="314"/>
      <c r="EH7" s="315"/>
      <c r="EI7" s="281"/>
    </row>
    <row r="8" spans="1:140" s="317" customFormat="1" ht="28">
      <c r="A8" s="307" t="s">
        <v>283</v>
      </c>
      <c r="B8" s="261"/>
      <c r="C8" s="262"/>
      <c r="D8" s="263"/>
      <c r="E8" s="264"/>
      <c r="F8" s="265"/>
      <c r="G8" s="266"/>
      <c r="H8" s="266"/>
      <c r="I8" s="266"/>
      <c r="J8" s="266"/>
      <c r="K8" s="267"/>
      <c r="L8" s="268"/>
      <c r="M8" s="266"/>
      <c r="N8" s="266"/>
      <c r="O8" s="266"/>
      <c r="P8" s="266"/>
      <c r="Q8" s="269"/>
      <c r="R8" s="270" t="s">
        <v>354</v>
      </c>
      <c r="S8" s="466" t="e" vm="1">
        <f>K22</f>
        <v>#VALUE!</v>
      </c>
      <c r="T8" s="466"/>
      <c r="U8" s="466"/>
      <c r="V8" s="466"/>
      <c r="W8" s="466"/>
      <c r="X8" s="466"/>
      <c r="Y8" s="466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2"/>
      <c r="CP8" s="272"/>
      <c r="CQ8" s="273"/>
      <c r="CR8" s="274"/>
      <c r="CS8" s="274"/>
      <c r="CT8" s="275"/>
      <c r="CU8" s="272"/>
      <c r="CV8" s="272"/>
      <c r="CW8" s="273"/>
      <c r="CX8" s="274"/>
      <c r="CY8" s="274"/>
      <c r="CZ8" s="275"/>
      <c r="DA8" s="276"/>
      <c r="DB8" s="276"/>
      <c r="DC8" s="275"/>
      <c r="DD8" s="274"/>
      <c r="DE8" s="274"/>
      <c r="DF8" s="275"/>
      <c r="DG8" s="277"/>
      <c r="DH8" s="278"/>
      <c r="DI8" s="271"/>
      <c r="DJ8" s="271"/>
      <c r="DK8" s="271"/>
      <c r="DL8" s="279"/>
      <c r="DM8" s="278"/>
      <c r="DN8" s="280"/>
      <c r="DO8" s="280"/>
      <c r="DP8" s="281"/>
      <c r="DQ8" s="279"/>
      <c r="DR8" s="278"/>
      <c r="DS8" s="277"/>
      <c r="DT8" s="275"/>
      <c r="DU8" s="309"/>
      <c r="DV8" s="260"/>
      <c r="DW8" s="281"/>
      <c r="DX8" s="282"/>
      <c r="DY8" s="309"/>
      <c r="DZ8" s="275"/>
      <c r="EA8" s="277"/>
      <c r="EB8" s="277"/>
      <c r="EC8" s="310"/>
      <c r="ED8" s="311"/>
      <c r="EE8" s="312"/>
      <c r="EF8" s="313"/>
      <c r="EG8" s="314"/>
      <c r="EH8" s="315"/>
      <c r="EI8" s="281"/>
    </row>
    <row r="9" spans="1:140" s="317" customFormat="1" ht="28.5" thickBot="1">
      <c r="A9" s="307" t="s">
        <v>283</v>
      </c>
      <c r="B9" s="283"/>
      <c r="C9" s="284"/>
      <c r="D9" s="285"/>
      <c r="E9" s="286"/>
      <c r="F9" s="287"/>
      <c r="G9" s="288"/>
      <c r="H9" s="288"/>
      <c r="I9" s="288"/>
      <c r="J9" s="288"/>
      <c r="K9" s="289"/>
      <c r="L9" s="290"/>
      <c r="M9" s="288"/>
      <c r="N9" s="288"/>
      <c r="O9" s="288"/>
      <c r="P9" s="288"/>
      <c r="Q9" s="291"/>
      <c r="R9" s="292" t="s">
        <v>355</v>
      </c>
      <c r="S9" s="467" t="e" vm="1">
        <f>K23</f>
        <v>#VALUE!</v>
      </c>
      <c r="T9" s="467"/>
      <c r="U9" s="467"/>
      <c r="V9" s="467"/>
      <c r="W9" s="467"/>
      <c r="X9" s="467"/>
      <c r="Y9" s="467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3"/>
      <c r="AR9" s="293"/>
      <c r="AS9" s="293"/>
      <c r="AT9" s="293"/>
      <c r="AU9" s="293"/>
      <c r="AV9" s="293"/>
      <c r="AW9" s="293"/>
      <c r="AX9" s="293"/>
      <c r="AY9" s="293"/>
      <c r="AZ9" s="293"/>
      <c r="BA9" s="293"/>
      <c r="BB9" s="293"/>
      <c r="BC9" s="293"/>
      <c r="BD9" s="293"/>
      <c r="BE9" s="293"/>
      <c r="BF9" s="293"/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  <c r="BR9" s="293"/>
      <c r="BS9" s="293"/>
      <c r="BT9" s="293"/>
      <c r="BU9" s="293"/>
      <c r="BV9" s="293"/>
      <c r="BW9" s="293"/>
      <c r="BX9" s="293"/>
      <c r="BY9" s="293"/>
      <c r="BZ9" s="293"/>
      <c r="CA9" s="293"/>
      <c r="CB9" s="293"/>
      <c r="CC9" s="293"/>
      <c r="CD9" s="293"/>
      <c r="CE9" s="293"/>
      <c r="CF9" s="293"/>
      <c r="CG9" s="293"/>
      <c r="CH9" s="293"/>
      <c r="CI9" s="293"/>
      <c r="CJ9" s="293"/>
      <c r="CK9" s="293"/>
      <c r="CL9" s="293"/>
      <c r="CM9" s="293"/>
      <c r="CN9" s="293"/>
      <c r="CO9" s="294"/>
      <c r="CP9" s="294"/>
      <c r="CQ9" s="295"/>
      <c r="CR9" s="296"/>
      <c r="CS9" s="296"/>
      <c r="CT9" s="297"/>
      <c r="CU9" s="294"/>
      <c r="CV9" s="294"/>
      <c r="CW9" s="295"/>
      <c r="CX9" s="296"/>
      <c r="CY9" s="296"/>
      <c r="CZ9" s="297"/>
      <c r="DA9" s="298"/>
      <c r="DB9" s="298"/>
      <c r="DC9" s="297"/>
      <c r="DD9" s="296"/>
      <c r="DE9" s="296"/>
      <c r="DF9" s="297"/>
      <c r="DG9" s="235"/>
      <c r="DH9" s="299"/>
      <c r="DI9" s="293"/>
      <c r="DJ9" s="293"/>
      <c r="DK9" s="293"/>
      <c r="DL9" s="300"/>
      <c r="DM9" s="299"/>
      <c r="DN9" s="301"/>
      <c r="DO9" s="301"/>
      <c r="DP9" s="302"/>
      <c r="DQ9" s="300"/>
      <c r="DR9" s="299"/>
      <c r="DS9" s="235"/>
      <c r="DT9" s="297"/>
      <c r="DU9" s="354"/>
      <c r="DV9" s="354"/>
      <c r="DW9" s="354"/>
      <c r="DX9" s="303"/>
      <c r="DY9" s="309"/>
      <c r="DZ9" s="275"/>
      <c r="EA9" s="277"/>
      <c r="EB9" s="277"/>
      <c r="EC9" s="310"/>
      <c r="ED9" s="311"/>
      <c r="EE9" s="312"/>
      <c r="EF9" s="313"/>
      <c r="EG9" s="314"/>
      <c r="EH9" s="315"/>
      <c r="EI9" s="281"/>
    </row>
    <row r="10" spans="1:140" s="117" customFormat="1">
      <c r="A10" s="42"/>
      <c r="B10" s="165"/>
      <c r="C10" s="183"/>
      <c r="D10" s="184"/>
      <c r="E10" s="176"/>
      <c r="F10" s="176"/>
      <c r="G10" s="176"/>
      <c r="H10" s="176"/>
      <c r="I10" s="177"/>
      <c r="J10" s="178"/>
      <c r="K10" s="176"/>
      <c r="L10" s="176"/>
      <c r="M10" s="176"/>
      <c r="N10" s="176"/>
      <c r="O10" s="179"/>
      <c r="P10" s="1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180"/>
      <c r="CN10" s="180"/>
      <c r="CO10" s="181"/>
      <c r="CP10" s="186"/>
      <c r="CQ10" s="186"/>
      <c r="CR10" s="168"/>
      <c r="CS10" s="180"/>
      <c r="CT10" s="180"/>
      <c r="CU10" s="181"/>
      <c r="CV10" s="186"/>
      <c r="CW10" s="186"/>
      <c r="CX10" s="168"/>
      <c r="CY10" s="187"/>
      <c r="CZ10" s="187"/>
      <c r="DA10" s="168"/>
      <c r="DB10" s="186"/>
      <c r="DC10" s="186"/>
      <c r="DD10" s="168"/>
      <c r="DE10" s="169"/>
      <c r="DF10" s="188"/>
      <c r="DG10" s="188"/>
      <c r="DH10" s="188"/>
      <c r="DI10" s="189"/>
      <c r="DJ10" s="189"/>
      <c r="DK10" s="190"/>
      <c r="DL10" s="190"/>
      <c r="DM10" s="190"/>
      <c r="DN10" s="165"/>
      <c r="DO10" s="182"/>
      <c r="DP10" s="188"/>
      <c r="DQ10" s="169"/>
      <c r="DR10" s="168"/>
      <c r="DS10" s="167"/>
      <c r="DT10" s="164"/>
      <c r="DU10" s="165"/>
      <c r="DV10" s="166"/>
      <c r="DW10" s="167"/>
      <c r="DX10" s="168"/>
      <c r="DY10" s="169"/>
      <c r="DZ10" s="169"/>
      <c r="EA10" s="170"/>
      <c r="EB10" s="171"/>
      <c r="EC10" s="172"/>
      <c r="ED10" s="173"/>
      <c r="EE10" s="174"/>
      <c r="EF10" s="175"/>
      <c r="EG10" s="165"/>
    </row>
    <row r="11" spans="1:140" s="117" customFormat="1">
      <c r="B11" s="165"/>
      <c r="C11" s="183"/>
      <c r="D11" s="184"/>
      <c r="E11" s="176"/>
      <c r="F11" s="176"/>
      <c r="G11" s="176"/>
      <c r="H11" s="176"/>
      <c r="I11" s="177"/>
      <c r="J11" s="178"/>
      <c r="K11" s="176"/>
      <c r="L11" s="176"/>
      <c r="M11" s="176"/>
      <c r="N11" s="176"/>
      <c r="O11" s="179"/>
      <c r="P11" s="1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180"/>
      <c r="CN11" s="180"/>
      <c r="CO11" s="181"/>
      <c r="CP11" s="186"/>
      <c r="CQ11" s="186"/>
      <c r="CR11" s="168"/>
      <c r="CS11" s="180"/>
      <c r="CT11" s="180"/>
      <c r="CU11" s="181"/>
      <c r="CV11" s="186"/>
      <c r="CW11" s="186"/>
      <c r="CX11" s="168"/>
      <c r="CY11" s="187"/>
      <c r="CZ11" s="187"/>
      <c r="DA11" s="168"/>
      <c r="DB11" s="186"/>
      <c r="DC11" s="186"/>
      <c r="DD11" s="168"/>
      <c r="DE11" s="169"/>
      <c r="DF11" s="188"/>
      <c r="DG11" s="188"/>
      <c r="DH11" s="188"/>
      <c r="DI11" s="189"/>
      <c r="DJ11" s="189"/>
      <c r="DK11" s="190"/>
      <c r="DL11" s="190"/>
      <c r="DM11" s="190"/>
      <c r="DN11" s="165"/>
      <c r="DO11" s="182"/>
      <c r="DP11" s="188"/>
      <c r="DQ11" s="169"/>
      <c r="DR11" s="168"/>
      <c r="DS11" s="167"/>
      <c r="DT11" s="164"/>
      <c r="DU11" s="165"/>
      <c r="DV11" s="166"/>
      <c r="DW11" s="167"/>
      <c r="DX11" s="168"/>
      <c r="DY11" s="169"/>
      <c r="DZ11" s="169"/>
      <c r="EA11" s="170"/>
      <c r="EB11" s="171"/>
      <c r="EC11" s="172"/>
      <c r="ED11" s="173"/>
      <c r="EE11" s="174"/>
      <c r="EF11" s="175"/>
      <c r="EG11" s="165"/>
    </row>
    <row r="12" spans="1:140">
      <c r="K12" s="3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328"/>
      <c r="AC12" s="328"/>
      <c r="AD12" s="328"/>
    </row>
    <row r="13" spans="1:140" ht="11.25" customHeight="1">
      <c r="K13" s="3"/>
      <c r="N13" s="50"/>
      <c r="O13" s="50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35"/>
      <c r="AC13" s="328"/>
      <c r="AD13" s="328"/>
    </row>
    <row r="14" spans="1:140" ht="20">
      <c r="K14" s="3"/>
      <c r="N14" s="50"/>
      <c r="O14" s="50"/>
      <c r="P14" s="336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35"/>
      <c r="AC14" s="328"/>
      <c r="AD14" s="328"/>
    </row>
    <row r="15" spans="1:140">
      <c r="K15" s="3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328"/>
      <c r="AC15" s="328"/>
      <c r="AD15" s="328"/>
    </row>
    <row r="16" spans="1:140">
      <c r="B16" s="191" t="s">
        <v>117</v>
      </c>
      <c r="C16" s="192" t="b">
        <v>1</v>
      </c>
      <c r="G16" s="191" t="s">
        <v>117</v>
      </c>
      <c r="H16" s="192" t="b">
        <v>1</v>
      </c>
      <c r="K16" s="3"/>
      <c r="N16" s="50"/>
      <c r="O16" s="50"/>
      <c r="P16" s="50"/>
      <c r="Q16" s="50"/>
      <c r="R16" s="330"/>
      <c r="S16" s="50"/>
      <c r="T16" s="50"/>
      <c r="U16" s="50"/>
      <c r="V16" s="50"/>
      <c r="W16" s="330"/>
      <c r="X16" s="50"/>
      <c r="Y16" s="50"/>
      <c r="Z16" s="50"/>
      <c r="AA16" s="50"/>
      <c r="AB16" s="328"/>
      <c r="AC16" s="328"/>
      <c r="AD16" s="328"/>
    </row>
    <row r="17" spans="1:30" ht="18.5" thickBot="1">
      <c r="B17" s="193" t="s">
        <v>118</v>
      </c>
      <c r="C17" s="194" t="b">
        <v>0</v>
      </c>
      <c r="G17" s="193" t="s">
        <v>118</v>
      </c>
      <c r="H17" s="194" t="b">
        <v>0</v>
      </c>
      <c r="K17" s="3"/>
      <c r="N17" s="50"/>
      <c r="O17" s="50"/>
      <c r="P17" s="50"/>
      <c r="Q17" s="50"/>
      <c r="R17" s="318"/>
      <c r="S17" s="50"/>
      <c r="T17" s="50"/>
      <c r="U17" s="50"/>
      <c r="V17" s="50"/>
      <c r="W17" s="318"/>
      <c r="X17" s="50"/>
      <c r="Y17" s="50"/>
      <c r="Z17" s="50"/>
      <c r="AA17" s="50"/>
      <c r="AB17" s="328"/>
      <c r="AC17" s="328"/>
      <c r="AD17" s="328"/>
    </row>
    <row r="18" spans="1:30" ht="18.5" thickBot="1">
      <c r="A18" s="195" t="s">
        <v>85</v>
      </c>
      <c r="B18" s="195"/>
      <c r="C18" s="196">
        <f>COUNTIF(C19:C66,TRUE)</f>
        <v>0</v>
      </c>
      <c r="F18" s="195" t="s">
        <v>93</v>
      </c>
      <c r="H18" s="196">
        <f>COUNTIF(H19:H40,TRUE)</f>
        <v>0</v>
      </c>
      <c r="I18" s="326" cm="1">
        <f t="array" ref="I18">SUM(LENB(I19:I40))</f>
        <v>0</v>
      </c>
      <c r="K18" s="3"/>
      <c r="N18" s="50"/>
      <c r="O18" s="50"/>
      <c r="P18" s="50"/>
      <c r="Q18" s="331"/>
      <c r="R18" s="331"/>
      <c r="S18" s="337"/>
      <c r="T18" s="50"/>
      <c r="U18" s="50"/>
      <c r="V18" s="331"/>
      <c r="W18" s="50"/>
      <c r="X18" s="337"/>
      <c r="Y18" s="337"/>
      <c r="Z18" s="50"/>
      <c r="AA18" s="50"/>
      <c r="AB18" s="328"/>
      <c r="AC18" s="328"/>
      <c r="AD18" s="328"/>
    </row>
    <row r="19" spans="1:30">
      <c r="A19" s="197">
        <v>13</v>
      </c>
      <c r="B19" s="3" t="s">
        <v>37</v>
      </c>
      <c r="C19" s="3" t="b">
        <v>0</v>
      </c>
      <c r="D19" s="322" t="str">
        <f t="shared" ref="D19:D31" si="3">IF(C19=TRUE,B19,"")</f>
        <v/>
      </c>
      <c r="E19" s="322" t="str">
        <f>SUBSTITUTE(D19, "市", "")</f>
        <v/>
      </c>
      <c r="F19" s="320" t="s">
        <v>368</v>
      </c>
      <c r="G19" s="50" t="s">
        <v>94</v>
      </c>
      <c r="H19" s="50" t="b">
        <v>0</v>
      </c>
      <c r="I19" s="323" t="str">
        <f t="shared" ref="I19:I39" si="4">IF(H19=TRUE,G19,"")</f>
        <v/>
      </c>
      <c r="J19" s="50"/>
      <c r="K19" s="50"/>
      <c r="N19" s="50"/>
      <c r="O19" s="50"/>
      <c r="P19" s="50"/>
      <c r="Q19" s="198"/>
      <c r="R19" s="50"/>
      <c r="S19" s="50"/>
      <c r="T19" s="50"/>
      <c r="U19" s="50"/>
      <c r="V19" s="320"/>
      <c r="W19" s="50"/>
      <c r="X19" s="50"/>
      <c r="Y19" s="338"/>
      <c r="Z19" s="50"/>
      <c r="AA19" s="50"/>
      <c r="AB19" s="328"/>
      <c r="AC19" s="328"/>
      <c r="AD19" s="328"/>
    </row>
    <row r="20" spans="1:30">
      <c r="A20" s="197">
        <v>1</v>
      </c>
      <c r="B20" s="3" t="s">
        <v>30</v>
      </c>
      <c r="C20" s="3" t="b">
        <v>0</v>
      </c>
      <c r="D20" s="322" t="str">
        <f t="shared" si="3"/>
        <v/>
      </c>
      <c r="E20" s="322" t="str">
        <f t="shared" ref="E20:E66" si="5">SUBSTITUTE(D20, "市", "")</f>
        <v/>
      </c>
      <c r="F20" s="320" t="s">
        <v>369</v>
      </c>
      <c r="G20" s="50" t="s">
        <v>95</v>
      </c>
      <c r="H20" s="50" t="b">
        <v>0</v>
      </c>
      <c r="I20" s="324" t="str">
        <f t="shared" si="4"/>
        <v/>
      </c>
      <c r="J20" s="50"/>
      <c r="K20" s="50"/>
      <c r="N20" s="50"/>
      <c r="O20" s="50"/>
      <c r="P20" s="50"/>
      <c r="Q20" s="198"/>
      <c r="R20" s="50"/>
      <c r="S20" s="50"/>
      <c r="T20" s="50"/>
      <c r="U20" s="50"/>
      <c r="V20" s="320"/>
      <c r="W20" s="50"/>
      <c r="X20" s="50"/>
      <c r="Y20" s="338"/>
      <c r="Z20" s="50"/>
      <c r="AA20" s="50"/>
      <c r="AB20" s="328"/>
      <c r="AC20" s="328"/>
      <c r="AD20" s="328"/>
    </row>
    <row r="21" spans="1:30">
      <c r="A21" s="197">
        <v>2</v>
      </c>
      <c r="B21" s="3" t="s">
        <v>31</v>
      </c>
      <c r="C21" s="3" t="b">
        <v>0</v>
      </c>
      <c r="D21" s="322" t="str">
        <f t="shared" si="3"/>
        <v/>
      </c>
      <c r="E21" s="322" t="str">
        <f t="shared" si="5"/>
        <v/>
      </c>
      <c r="F21" s="320" t="s">
        <v>325</v>
      </c>
      <c r="G21" s="50" t="s">
        <v>96</v>
      </c>
      <c r="H21" s="50" t="b">
        <v>0</v>
      </c>
      <c r="I21" s="324" t="str">
        <f t="shared" si="4"/>
        <v/>
      </c>
      <c r="J21" s="3"/>
      <c r="K21" s="325" t="str">
        <f>_xlfn.TEXTJOIN("、",,D19:D66)</f>
        <v/>
      </c>
      <c r="N21" s="50"/>
      <c r="O21" s="50"/>
      <c r="P21" s="50"/>
      <c r="Q21" s="198"/>
      <c r="R21" s="50"/>
      <c r="S21" s="50"/>
      <c r="T21" s="50"/>
      <c r="U21" s="50"/>
      <c r="V21" s="320"/>
      <c r="W21" s="50"/>
      <c r="X21" s="50"/>
      <c r="Y21" s="338"/>
      <c r="Z21" s="50"/>
      <c r="AA21" s="332"/>
      <c r="AB21" s="328"/>
      <c r="AC21" s="328"/>
      <c r="AD21" s="328"/>
    </row>
    <row r="22" spans="1:30">
      <c r="A22" s="197">
        <v>3</v>
      </c>
      <c r="B22" s="3" t="s">
        <v>32</v>
      </c>
      <c r="C22" s="3" t="b">
        <v>0</v>
      </c>
      <c r="D22" s="322" t="str">
        <f t="shared" si="3"/>
        <v/>
      </c>
      <c r="E22" s="322" t="str">
        <f t="shared" si="5"/>
        <v/>
      </c>
      <c r="F22" s="320" t="s">
        <v>326</v>
      </c>
      <c r="G22" s="50" t="s">
        <v>97</v>
      </c>
      <c r="H22" s="50" t="b">
        <v>0</v>
      </c>
      <c r="I22" s="324" t="str">
        <f t="shared" si="4"/>
        <v/>
      </c>
      <c r="J22" s="197" t="s">
        <v>90</v>
      </c>
      <c r="K22" s="325" t="e" cm="1" vm="2">
        <f t="array" ref="K22">IF(COUNTA(_xlfn._xlws.FILTER(D19:D66, D19:D66&lt;&gt;"")) &lt;6,
    _xlfn.TEXTJOIN("、", TRUE, _xlfn._xlws.FILTER(D19:D66, D19:D66&lt;&gt;"")),
    _xlfn.TEXTJOIN("、", TRUE, INDEX(_xlfn._xlws.FILTER(D19:D66, D19:D66&gt;""), _xlfn.SEQUENCE(6, 1))) &amp;
    IF(COUNTA(_xlfn._xlws.FILTER(D19:D66, D19:D66&lt;&gt;"")) &gt; 6, "　他 " &amp; COUNTA(_xlfn._xlws.FILTER(D19:D66, D19:D66&lt;&gt;"")) - 6 &amp; " 都市", ""))</f>
        <v>#VALUE!</v>
      </c>
      <c r="N22" s="50"/>
      <c r="O22" s="50"/>
      <c r="P22" s="50"/>
      <c r="Q22" s="198"/>
      <c r="R22" s="50"/>
      <c r="S22" s="50"/>
      <c r="T22" s="50"/>
      <c r="U22" s="50"/>
      <c r="V22" s="320"/>
      <c r="W22" s="50"/>
      <c r="X22" s="50"/>
      <c r="Y22" s="338"/>
      <c r="Z22" s="198"/>
      <c r="AA22" s="332"/>
      <c r="AB22" s="328"/>
      <c r="AC22" s="328"/>
      <c r="AD22" s="328"/>
    </row>
    <row r="23" spans="1:30">
      <c r="A23" s="197">
        <v>4</v>
      </c>
      <c r="B23" s="3" t="s">
        <v>34</v>
      </c>
      <c r="C23" s="3" t="b">
        <v>0</v>
      </c>
      <c r="D23" s="322" t="str">
        <f t="shared" si="3"/>
        <v/>
      </c>
      <c r="E23" s="322" t="str">
        <f t="shared" si="5"/>
        <v/>
      </c>
      <c r="F23" s="320" t="s">
        <v>327</v>
      </c>
      <c r="G23" s="50" t="s">
        <v>98</v>
      </c>
      <c r="H23" s="50" t="b">
        <v>0</v>
      </c>
      <c r="I23" s="324" t="str">
        <f t="shared" si="4"/>
        <v/>
      </c>
      <c r="J23" s="197" t="s">
        <v>91</v>
      </c>
      <c r="K23" s="325" t="e" cm="1" vm="2">
        <f t="array" ref="K23">IF(COUNTA(_xlfn._xlws.FILTER(E19:E66, E19:E66&lt;&gt;"")) &lt;10,
    _xlfn.TEXTJOIN("、", TRUE, _xlfn._xlws.FILTER(E19:E66, E19:E66&lt;&gt;"")),
    _xlfn.TEXTJOIN("、", TRUE, INDEX(_xlfn._xlws.FILTER(E19:E66, E19:E66&gt;""), _xlfn.SEQUENCE(10, 1))) &amp;
    IF(COUNTA(_xlfn._xlws.FILTER(E19:E66, E19:E66&lt;&gt;"")) &gt; 10, "　他 " &amp; COUNTA(_xlfn._xlws.FILTER(E19:E66, E19:E66&lt;&gt;"")) - 10 &amp; " 都市", ""))</f>
        <v>#VALUE!</v>
      </c>
      <c r="N23" s="50"/>
      <c r="O23" s="50"/>
      <c r="P23" s="50"/>
      <c r="Q23" s="198"/>
      <c r="R23" s="50"/>
      <c r="S23" s="50"/>
      <c r="T23" s="50"/>
      <c r="U23" s="50"/>
      <c r="V23" s="320"/>
      <c r="W23" s="50"/>
      <c r="X23" s="50"/>
      <c r="Y23" s="338"/>
      <c r="Z23" s="198"/>
      <c r="AA23" s="332"/>
      <c r="AB23" s="328"/>
      <c r="AC23" s="328"/>
      <c r="AD23" s="328"/>
    </row>
    <row r="24" spans="1:30">
      <c r="A24" s="197">
        <v>5</v>
      </c>
      <c r="B24" s="3" t="s">
        <v>33</v>
      </c>
      <c r="C24" s="3" t="b">
        <v>0</v>
      </c>
      <c r="D24" s="322" t="str">
        <f t="shared" si="3"/>
        <v/>
      </c>
      <c r="E24" s="322" t="str">
        <f t="shared" si="5"/>
        <v/>
      </c>
      <c r="F24" s="320" t="s">
        <v>328</v>
      </c>
      <c r="G24" s="50" t="s">
        <v>99</v>
      </c>
      <c r="H24" s="50" t="b">
        <v>0</v>
      </c>
      <c r="I24" s="324" t="str">
        <f t="shared" si="4"/>
        <v/>
      </c>
      <c r="J24" s="50"/>
      <c r="K24" s="50"/>
      <c r="N24" s="50"/>
      <c r="O24" s="50"/>
      <c r="P24" s="50"/>
      <c r="Q24" s="198"/>
      <c r="R24" s="50"/>
      <c r="S24" s="50"/>
      <c r="T24" s="50"/>
      <c r="U24" s="50"/>
      <c r="V24" s="320"/>
      <c r="W24" s="50"/>
      <c r="X24" s="50"/>
      <c r="Y24" s="338"/>
      <c r="Z24" s="50"/>
      <c r="AA24" s="50"/>
      <c r="AB24" s="328"/>
      <c r="AC24" s="328"/>
      <c r="AD24" s="328"/>
    </row>
    <row r="25" spans="1:30">
      <c r="A25" s="197">
        <v>6</v>
      </c>
      <c r="B25" s="3" t="s">
        <v>35</v>
      </c>
      <c r="C25" s="3" t="b">
        <v>0</v>
      </c>
      <c r="D25" s="322" t="str">
        <f t="shared" ref="D25" si="6">IF(C25=TRUE,B25,"")</f>
        <v/>
      </c>
      <c r="E25" s="322" t="str">
        <f t="shared" ref="E25" si="7">SUBSTITUTE(D25, "市", "")</f>
        <v/>
      </c>
      <c r="F25" s="320" t="s">
        <v>329</v>
      </c>
      <c r="G25" s="50" t="s">
        <v>100</v>
      </c>
      <c r="H25" s="50" t="b">
        <v>0</v>
      </c>
      <c r="I25" s="324" t="str">
        <f t="shared" si="4"/>
        <v/>
      </c>
      <c r="J25" s="50"/>
      <c r="K25" s="50"/>
      <c r="N25" s="50"/>
      <c r="O25" s="50"/>
      <c r="P25" s="50"/>
      <c r="Q25" s="198"/>
      <c r="R25" s="50"/>
      <c r="S25" s="50"/>
      <c r="T25" s="50"/>
      <c r="U25" s="50"/>
      <c r="V25" s="320"/>
      <c r="W25" s="50"/>
      <c r="X25" s="50"/>
      <c r="Y25" s="338"/>
      <c r="Z25" s="50"/>
      <c r="AA25" s="50"/>
      <c r="AB25" s="328"/>
      <c r="AC25" s="328"/>
      <c r="AD25" s="328"/>
    </row>
    <row r="26" spans="1:30">
      <c r="A26" s="197">
        <v>7</v>
      </c>
      <c r="B26" s="3" t="s">
        <v>36</v>
      </c>
      <c r="C26" s="3" t="b">
        <v>0</v>
      </c>
      <c r="D26" s="322" t="str">
        <f t="shared" si="3"/>
        <v/>
      </c>
      <c r="E26" s="322" t="str">
        <f t="shared" si="5"/>
        <v/>
      </c>
      <c r="F26" s="320" t="s">
        <v>330</v>
      </c>
      <c r="G26" s="50" t="s">
        <v>101</v>
      </c>
      <c r="H26" s="50" t="b">
        <v>0</v>
      </c>
      <c r="I26" s="324" t="str">
        <f t="shared" si="4"/>
        <v/>
      </c>
      <c r="J26" s="50"/>
      <c r="K26" s="50"/>
      <c r="N26" s="50"/>
      <c r="O26" s="50"/>
      <c r="P26" s="50"/>
      <c r="Q26" s="198"/>
      <c r="R26" s="50"/>
      <c r="S26" s="50"/>
      <c r="T26" s="50"/>
      <c r="U26" s="50"/>
      <c r="V26" s="320"/>
      <c r="W26" s="50"/>
      <c r="X26" s="50"/>
      <c r="Y26" s="338"/>
      <c r="Z26" s="50"/>
      <c r="AA26" s="50"/>
      <c r="AB26" s="328"/>
      <c r="AC26" s="328"/>
      <c r="AD26" s="328"/>
    </row>
    <row r="27" spans="1:30">
      <c r="A27" s="197">
        <v>8</v>
      </c>
      <c r="B27" s="3" t="s">
        <v>40</v>
      </c>
      <c r="C27" s="3" t="b">
        <v>0</v>
      </c>
      <c r="D27" s="322" t="str">
        <f t="shared" si="3"/>
        <v/>
      </c>
      <c r="E27" s="322" t="str">
        <f t="shared" si="5"/>
        <v/>
      </c>
      <c r="F27" s="320" t="s">
        <v>331</v>
      </c>
      <c r="G27" s="50" t="s">
        <v>102</v>
      </c>
      <c r="H27" s="50" t="b">
        <v>0</v>
      </c>
      <c r="I27" s="324" t="str">
        <f t="shared" si="4"/>
        <v/>
      </c>
      <c r="J27" s="318" t="s">
        <v>366</v>
      </c>
      <c r="K27" s="325" t="str">
        <f>_xlfn.TEXTJOIN("、",,I19:I40)</f>
        <v/>
      </c>
      <c r="N27" s="50"/>
      <c r="O27" s="50"/>
      <c r="P27" s="50"/>
      <c r="Q27" s="198"/>
      <c r="R27" s="50"/>
      <c r="S27" s="50"/>
      <c r="T27" s="50"/>
      <c r="U27" s="50"/>
      <c r="V27" s="320"/>
      <c r="W27" s="50"/>
      <c r="X27" s="50"/>
      <c r="Y27" s="338"/>
      <c r="Z27" s="318"/>
      <c r="AA27" s="332"/>
      <c r="AB27" s="328"/>
      <c r="AC27" s="328"/>
      <c r="AD27" s="328"/>
    </row>
    <row r="28" spans="1:30" ht="18.5" thickBot="1">
      <c r="A28" s="197">
        <v>9</v>
      </c>
      <c r="B28" s="3" t="s">
        <v>41</v>
      </c>
      <c r="C28" s="3" t="b">
        <v>0</v>
      </c>
      <c r="D28" s="322" t="str">
        <f t="shared" si="3"/>
        <v/>
      </c>
      <c r="E28" s="322" t="str">
        <f t="shared" si="5"/>
        <v/>
      </c>
      <c r="F28" s="198">
        <v>10</v>
      </c>
      <c r="G28" s="50" t="s">
        <v>103</v>
      </c>
      <c r="H28" s="50" t="b">
        <v>0</v>
      </c>
      <c r="I28" s="324" t="str">
        <f t="shared" si="4"/>
        <v/>
      </c>
      <c r="J28" s="318" t="s">
        <v>367</v>
      </c>
      <c r="K28" s="325" t="str" cm="1">
        <f t="array" ref="K28">IF($I$18&lt;=55,
 _xlfn.TEXTJOIN("、",TRUE,$I$19:$I$40),
 "建物種類番号；"&amp;
 _xlfn.LET(
  _xlpm.nums, _xlfn._xlws.FILTER($F$19:$F$40,$I$19:$I$40&lt;&gt;""),
  _xlpm.nonWood, _xlfn._xlws.FILTER(_xlpm.nums,_xlpm.nums&lt;&gt;19),
  _xlpm.wood, _xlfn._xlws.FILTER(_xlpm.nums,_xlpm.nums=19),
  _xlpm.nwStr, IFERROR(
    _xlfn.LET(
      _xlpm.a, _xlpm.nonWood,
      _xlpm.n, ROWS(_xlpm.a),
      _xlpm.idx, _xlfn.SEQUENCE(_xlpm.n),
      _xlpm.prev, IF(_xlpm.idx=1, _xlpm.a-2, INDEX(_xlpm.a,_xlpm.idx-1)),
      _xlpm.nxt,  IF(_xlpm.idx=_xlpm.n, _xlpm.a+2, INDEX(_xlpm.a,_xlpm.idx+1)),
      _xlpm.isStart, _xlpm.a-_xlpm.prev&lt;&gt;1,
      _xlpm.isEnd,   _xlpm.nxt-_xlpm.a&lt;&gt;1,
      _xlpm.startNums, _xlfn._xlws.FILTER(_xlpm.a,_xlpm.isStart),
      _xlpm.endNums,   _xlfn._xlws.FILTER(_xlpm.a,_xlpm.isEnd),
      _xlpm.groups, IF(_xlpm.startNums=_xlpm.endNums,_xlpm.startNums,_xlpm.startNums&amp;"～"&amp;_xlpm.endNums),
      _xlfn.TEXTJOIN("，",TRUE,_xlpm.groups)
    ),
    ""
  ),
  _xlpm.wStr, IFERROR(_xlfn.TEXTJOIN("，",TRUE,_xlpm.wood),""),
  _xlpm.result,
    IF(
      _xlpm.wStr="",
      _xlpm.nwStr,
      IF(_xlpm.nwStr&lt;&gt;"","［非木造］"&amp;_xlpm.nwStr,"") &amp;
      IF(AND(_xlpm.nwStr&lt;&gt;"",_xlpm.wStr&lt;&gt;""),"、","") &amp;
      IF(_xlpm.wStr&lt;&gt;"","［木造］"&amp;_xlpm.wStr,"")
    ),
  _xlpm.result
 )
)</f>
        <v/>
      </c>
      <c r="N28" s="50"/>
      <c r="O28" s="50"/>
      <c r="P28" s="50"/>
      <c r="Q28" s="198"/>
      <c r="R28" s="50"/>
      <c r="S28" s="50"/>
      <c r="T28" s="50"/>
      <c r="U28" s="50"/>
      <c r="V28" s="198"/>
      <c r="W28" s="50"/>
      <c r="X28" s="50"/>
      <c r="Y28" s="338"/>
      <c r="Z28" s="318"/>
      <c r="AA28" s="332"/>
      <c r="AB28" s="328"/>
      <c r="AC28" s="328"/>
      <c r="AD28" s="328"/>
    </row>
    <row r="29" spans="1:30" ht="18.5" thickBot="1">
      <c r="A29" s="197">
        <v>10</v>
      </c>
      <c r="B29" s="3" t="s">
        <v>86</v>
      </c>
      <c r="C29" s="3" t="b">
        <v>0</v>
      </c>
      <c r="D29" s="322" t="str">
        <f t="shared" si="3"/>
        <v/>
      </c>
      <c r="E29" s="322" t="str">
        <f t="shared" si="5"/>
        <v/>
      </c>
      <c r="F29" s="198">
        <v>11</v>
      </c>
      <c r="G29" s="50" t="s">
        <v>104</v>
      </c>
      <c r="H29" s="50" t="b">
        <v>0</v>
      </c>
      <c r="I29" s="324" t="str">
        <f t="shared" si="4"/>
        <v/>
      </c>
      <c r="K29" s="327">
        <f>LENB(K28)</f>
        <v>0</v>
      </c>
      <c r="N29" s="50"/>
      <c r="O29" s="50"/>
      <c r="P29" s="50"/>
      <c r="Q29" s="198"/>
      <c r="R29" s="50"/>
      <c r="S29" s="50"/>
      <c r="T29" s="50"/>
      <c r="U29" s="50"/>
      <c r="V29" s="198"/>
      <c r="W29" s="50"/>
      <c r="X29" s="50"/>
      <c r="Y29" s="338"/>
      <c r="Z29" s="50"/>
      <c r="AA29" s="339"/>
      <c r="AB29" s="328"/>
      <c r="AC29" s="328"/>
      <c r="AD29" s="328"/>
    </row>
    <row r="30" spans="1:30">
      <c r="A30" s="197">
        <v>11</v>
      </c>
      <c r="B30" s="3" t="s">
        <v>38</v>
      </c>
      <c r="C30" s="3" t="b">
        <v>0</v>
      </c>
      <c r="D30" s="322" t="str">
        <f t="shared" si="3"/>
        <v/>
      </c>
      <c r="E30" s="322" t="str">
        <f t="shared" si="5"/>
        <v/>
      </c>
      <c r="F30" s="198">
        <v>12</v>
      </c>
      <c r="G30" s="50" t="s">
        <v>105</v>
      </c>
      <c r="H30" s="50" t="b">
        <v>0</v>
      </c>
      <c r="I30" s="324" t="str">
        <f t="shared" si="4"/>
        <v/>
      </c>
      <c r="J30" s="50"/>
      <c r="K30" s="50"/>
      <c r="N30" s="50"/>
      <c r="O30" s="50"/>
      <c r="P30" s="50"/>
      <c r="Q30" s="198"/>
      <c r="R30" s="50"/>
      <c r="S30" s="50"/>
      <c r="T30" s="50"/>
      <c r="U30" s="50"/>
      <c r="V30" s="198"/>
      <c r="W30" s="50"/>
      <c r="X30" s="50"/>
      <c r="Y30" s="338"/>
      <c r="Z30" s="50"/>
      <c r="AA30" s="50"/>
      <c r="AB30" s="328"/>
      <c r="AC30" s="328"/>
      <c r="AD30" s="328"/>
    </row>
    <row r="31" spans="1:30">
      <c r="A31" s="197">
        <v>12</v>
      </c>
      <c r="B31" s="3" t="s">
        <v>39</v>
      </c>
      <c r="C31" s="3" t="b">
        <v>0</v>
      </c>
      <c r="D31" s="322" t="str">
        <f t="shared" si="3"/>
        <v/>
      </c>
      <c r="E31" s="322" t="str">
        <f t="shared" si="5"/>
        <v/>
      </c>
      <c r="F31" s="198">
        <v>13</v>
      </c>
      <c r="G31" s="50" t="s">
        <v>106</v>
      </c>
      <c r="H31" s="50" t="b">
        <v>0</v>
      </c>
      <c r="I31" s="324" t="str">
        <f t="shared" si="4"/>
        <v/>
      </c>
      <c r="J31" s="50"/>
      <c r="K31" s="50"/>
      <c r="N31" s="50"/>
      <c r="O31" s="50"/>
      <c r="P31" s="50"/>
      <c r="Q31" s="198"/>
      <c r="R31" s="50"/>
      <c r="S31" s="50"/>
      <c r="T31" s="50"/>
      <c r="U31" s="50"/>
      <c r="V31" s="198"/>
      <c r="W31" s="50"/>
      <c r="X31" s="50"/>
      <c r="Y31" s="338"/>
      <c r="Z31" s="50"/>
      <c r="AA31" s="50"/>
      <c r="AB31" s="328"/>
      <c r="AC31" s="328"/>
      <c r="AD31" s="328"/>
    </row>
    <row r="32" spans="1:30">
      <c r="A32" s="199" t="s">
        <v>116</v>
      </c>
      <c r="B32" s="200"/>
      <c r="C32" s="200"/>
      <c r="D32" s="322"/>
      <c r="E32" s="322" t="str">
        <f t="shared" si="5"/>
        <v/>
      </c>
      <c r="F32" s="198">
        <v>14</v>
      </c>
      <c r="G32" s="50" t="s">
        <v>107</v>
      </c>
      <c r="H32" s="50" t="b">
        <v>0</v>
      </c>
      <c r="I32" s="324" t="str">
        <f t="shared" si="4"/>
        <v/>
      </c>
      <c r="J32" s="50"/>
      <c r="K32" s="50"/>
      <c r="N32" s="50"/>
      <c r="O32" s="50"/>
      <c r="P32" s="50"/>
      <c r="Q32" s="333"/>
      <c r="R32" s="50"/>
      <c r="S32" s="50"/>
      <c r="T32" s="50"/>
      <c r="U32" s="50"/>
      <c r="V32" s="198"/>
      <c r="W32" s="50"/>
      <c r="X32" s="50"/>
      <c r="Y32" s="338"/>
      <c r="Z32" s="50"/>
      <c r="AA32" s="50"/>
      <c r="AB32" s="328"/>
      <c r="AC32" s="328"/>
      <c r="AD32" s="328"/>
    </row>
    <row r="33" spans="1:30">
      <c r="A33" s="197">
        <v>14</v>
      </c>
      <c r="B33" s="3" t="s">
        <v>56</v>
      </c>
      <c r="C33" s="3" t="b">
        <v>0</v>
      </c>
      <c r="D33" s="322" t="str">
        <f t="shared" ref="D33:D66" si="8">IF(C33=TRUE,B33,"")</f>
        <v/>
      </c>
      <c r="E33" s="322" t="str">
        <f t="shared" si="5"/>
        <v/>
      </c>
      <c r="F33" s="198">
        <v>15</v>
      </c>
      <c r="G33" s="50" t="s">
        <v>108</v>
      </c>
      <c r="H33" s="50" t="b">
        <v>0</v>
      </c>
      <c r="I33" s="324" t="str">
        <f t="shared" si="4"/>
        <v/>
      </c>
      <c r="J33" s="50"/>
      <c r="K33" s="50"/>
      <c r="N33" s="50"/>
      <c r="O33" s="50"/>
      <c r="P33" s="50"/>
      <c r="Q33" s="198"/>
      <c r="R33" s="50"/>
      <c r="S33" s="50"/>
      <c r="T33" s="50"/>
      <c r="U33" s="50"/>
      <c r="V33" s="198"/>
      <c r="W33" s="50"/>
      <c r="X33" s="50"/>
      <c r="Y33" s="338"/>
      <c r="Z33" s="50"/>
      <c r="AA33" s="50"/>
      <c r="AB33" s="328"/>
      <c r="AC33" s="328"/>
      <c r="AD33" s="328"/>
    </row>
    <row r="34" spans="1:30">
      <c r="A34" s="197">
        <v>15</v>
      </c>
      <c r="B34" s="3" t="s">
        <v>42</v>
      </c>
      <c r="C34" s="3" t="b">
        <v>0</v>
      </c>
      <c r="D34" s="322" t="str">
        <f t="shared" si="8"/>
        <v/>
      </c>
      <c r="E34" s="322" t="str">
        <f t="shared" si="5"/>
        <v/>
      </c>
      <c r="F34" s="198">
        <v>16</v>
      </c>
      <c r="G34" s="50" t="s">
        <v>109</v>
      </c>
      <c r="H34" s="50" t="b">
        <v>0</v>
      </c>
      <c r="I34" s="324" t="str">
        <f t="shared" si="4"/>
        <v/>
      </c>
      <c r="J34" s="50"/>
      <c r="K34" s="50"/>
      <c r="N34" s="50"/>
      <c r="O34" s="50"/>
      <c r="P34" s="50"/>
      <c r="Q34" s="198"/>
      <c r="R34" s="50"/>
      <c r="S34" s="50"/>
      <c r="T34" s="50"/>
      <c r="U34" s="50"/>
      <c r="V34" s="198"/>
      <c r="W34" s="50"/>
      <c r="X34" s="50"/>
      <c r="Y34" s="338"/>
      <c r="Z34" s="50"/>
      <c r="AA34" s="50"/>
      <c r="AB34" s="328"/>
      <c r="AC34" s="328"/>
      <c r="AD34" s="328"/>
    </row>
    <row r="35" spans="1:30">
      <c r="A35" s="197">
        <v>16</v>
      </c>
      <c r="B35" s="3" t="s">
        <v>57</v>
      </c>
      <c r="C35" s="3" t="b">
        <v>0</v>
      </c>
      <c r="D35" s="322" t="str">
        <f t="shared" si="8"/>
        <v/>
      </c>
      <c r="E35" s="322" t="str">
        <f t="shared" si="5"/>
        <v/>
      </c>
      <c r="F35" s="198">
        <v>17</v>
      </c>
      <c r="G35" s="50" t="s">
        <v>110</v>
      </c>
      <c r="H35" s="50" t="b">
        <v>0</v>
      </c>
      <c r="I35" s="324" t="str">
        <f t="shared" si="4"/>
        <v/>
      </c>
      <c r="J35" s="50"/>
      <c r="K35" s="50"/>
      <c r="N35" s="50"/>
      <c r="O35" s="50"/>
      <c r="P35" s="50"/>
      <c r="Q35" s="198"/>
      <c r="R35" s="50"/>
      <c r="S35" s="50"/>
      <c r="T35" s="50"/>
      <c r="U35" s="50"/>
      <c r="V35" s="198"/>
      <c r="W35" s="50"/>
      <c r="X35" s="50"/>
      <c r="Y35" s="338"/>
      <c r="Z35" s="50"/>
      <c r="AA35" s="50"/>
      <c r="AB35" s="328"/>
      <c r="AC35" s="328"/>
      <c r="AD35" s="328"/>
    </row>
    <row r="36" spans="1:30">
      <c r="A36" s="197">
        <v>17</v>
      </c>
      <c r="B36" s="3" t="s">
        <v>49</v>
      </c>
      <c r="C36" s="3" t="b">
        <v>0</v>
      </c>
      <c r="D36" s="322" t="str">
        <f t="shared" si="8"/>
        <v/>
      </c>
      <c r="E36" s="322" t="str">
        <f t="shared" si="5"/>
        <v/>
      </c>
      <c r="F36" s="198">
        <v>18</v>
      </c>
      <c r="G36" s="50" t="s">
        <v>111</v>
      </c>
      <c r="H36" s="50" t="b">
        <v>0</v>
      </c>
      <c r="I36" s="324" t="str">
        <f t="shared" si="4"/>
        <v/>
      </c>
      <c r="J36" s="50"/>
      <c r="K36" s="50"/>
      <c r="N36" s="50"/>
      <c r="O36" s="50"/>
      <c r="P36" s="50"/>
      <c r="Q36" s="198"/>
      <c r="R36" s="50"/>
      <c r="S36" s="50"/>
      <c r="T36" s="50"/>
      <c r="U36" s="50"/>
      <c r="V36" s="198"/>
      <c r="W36" s="50"/>
      <c r="X36" s="50"/>
      <c r="Y36" s="338"/>
      <c r="Z36" s="50"/>
      <c r="AA36" s="50"/>
      <c r="AB36" s="328"/>
      <c r="AC36" s="328"/>
      <c r="AD36" s="328"/>
    </row>
    <row r="37" spans="1:30">
      <c r="A37" s="197">
        <v>18</v>
      </c>
      <c r="B37" s="3" t="s">
        <v>50</v>
      </c>
      <c r="C37" s="3" t="b">
        <v>0</v>
      </c>
      <c r="D37" s="322" t="str">
        <f t="shared" si="8"/>
        <v/>
      </c>
      <c r="E37" s="322" t="str">
        <f t="shared" si="5"/>
        <v/>
      </c>
      <c r="F37" s="198">
        <v>20</v>
      </c>
      <c r="G37" s="50" t="s">
        <v>113</v>
      </c>
      <c r="H37" s="50" t="b">
        <v>0</v>
      </c>
      <c r="I37" s="324" t="str">
        <f t="shared" si="4"/>
        <v/>
      </c>
      <c r="J37" s="50"/>
      <c r="K37" s="50"/>
      <c r="N37" s="50"/>
      <c r="O37" s="50"/>
      <c r="P37" s="50"/>
      <c r="Q37" s="198"/>
      <c r="R37" s="50"/>
      <c r="S37" s="50"/>
      <c r="T37" s="50"/>
      <c r="U37" s="50"/>
      <c r="V37" s="198"/>
      <c r="W37" s="50"/>
      <c r="X37" s="50"/>
      <c r="Y37" s="338"/>
      <c r="Z37" s="50"/>
      <c r="AA37" s="50"/>
      <c r="AB37" s="328"/>
      <c r="AC37" s="328"/>
      <c r="AD37" s="328"/>
    </row>
    <row r="38" spans="1:30">
      <c r="A38" s="197">
        <v>19</v>
      </c>
      <c r="B38" s="3" t="s">
        <v>87</v>
      </c>
      <c r="C38" s="3" t="b">
        <v>0</v>
      </c>
      <c r="D38" s="322" t="str">
        <f t="shared" si="8"/>
        <v/>
      </c>
      <c r="E38" s="322" t="str">
        <f t="shared" si="5"/>
        <v/>
      </c>
      <c r="F38" s="198">
        <v>21</v>
      </c>
      <c r="G38" s="50" t="s">
        <v>114</v>
      </c>
      <c r="H38" s="50" t="b">
        <v>0</v>
      </c>
      <c r="I38" s="324" t="str">
        <f t="shared" si="4"/>
        <v/>
      </c>
      <c r="J38" s="50"/>
      <c r="K38" s="50"/>
      <c r="N38" s="50"/>
      <c r="O38" s="50"/>
      <c r="P38" s="50"/>
      <c r="Q38" s="198"/>
      <c r="R38" s="50"/>
      <c r="S38" s="50"/>
      <c r="T38" s="50"/>
      <c r="U38" s="50"/>
      <c r="V38" s="198"/>
      <c r="W38" s="50"/>
      <c r="X38" s="50"/>
      <c r="Y38" s="338"/>
      <c r="Z38" s="50"/>
      <c r="AA38" s="50"/>
      <c r="AB38" s="328"/>
      <c r="AC38" s="328"/>
      <c r="AD38" s="328"/>
    </row>
    <row r="39" spans="1:30">
      <c r="A39" s="197">
        <v>20</v>
      </c>
      <c r="B39" s="3" t="s">
        <v>43</v>
      </c>
      <c r="C39" s="3" t="b">
        <v>0</v>
      </c>
      <c r="D39" s="322" t="str">
        <f t="shared" si="8"/>
        <v/>
      </c>
      <c r="E39" s="322" t="str">
        <f t="shared" si="5"/>
        <v/>
      </c>
      <c r="F39" s="198">
        <v>22</v>
      </c>
      <c r="G39" s="50" t="s">
        <v>115</v>
      </c>
      <c r="H39" s="50" t="b">
        <v>0</v>
      </c>
      <c r="I39" s="324" t="str">
        <f t="shared" si="4"/>
        <v/>
      </c>
      <c r="J39" s="50"/>
      <c r="K39" s="50"/>
      <c r="N39" s="50"/>
      <c r="O39" s="50"/>
      <c r="P39" s="50"/>
      <c r="Q39" s="198"/>
      <c r="R39" s="50"/>
      <c r="S39" s="50"/>
      <c r="T39" s="50"/>
      <c r="U39" s="50"/>
      <c r="V39" s="198"/>
      <c r="W39" s="50"/>
      <c r="X39" s="50"/>
      <c r="Y39" s="338"/>
      <c r="Z39" s="50"/>
      <c r="AA39" s="50"/>
      <c r="AB39" s="328"/>
      <c r="AC39" s="328"/>
      <c r="AD39" s="328"/>
    </row>
    <row r="40" spans="1:30">
      <c r="A40" s="197">
        <v>21</v>
      </c>
      <c r="B40" s="3" t="s">
        <v>46</v>
      </c>
      <c r="C40" s="3" t="b">
        <v>0</v>
      </c>
      <c r="D40" s="322" t="str">
        <f t="shared" si="8"/>
        <v/>
      </c>
      <c r="E40" s="322" t="str">
        <f t="shared" si="5"/>
        <v/>
      </c>
      <c r="F40" s="319">
        <v>19</v>
      </c>
      <c r="G40" s="201" t="s">
        <v>112</v>
      </c>
      <c r="H40" s="50" t="b">
        <v>0</v>
      </c>
      <c r="I40" s="324" t="str">
        <f>IF(H40=TRUE,G40,"")</f>
        <v/>
      </c>
      <c r="J40" s="50"/>
      <c r="K40" s="50"/>
      <c r="N40" s="50"/>
      <c r="O40" s="50"/>
      <c r="P40" s="50"/>
      <c r="Q40" s="198"/>
      <c r="R40" s="50"/>
      <c r="S40" s="50"/>
      <c r="T40" s="50"/>
      <c r="U40" s="50"/>
      <c r="V40" s="198"/>
      <c r="W40" s="50"/>
      <c r="X40" s="50"/>
      <c r="Y40" s="338"/>
      <c r="Z40" s="50"/>
      <c r="AA40" s="50"/>
      <c r="AB40" s="328"/>
      <c r="AC40" s="328"/>
      <c r="AD40" s="328"/>
    </row>
    <row r="41" spans="1:30" ht="18.5" thickBot="1">
      <c r="A41" s="197">
        <v>22</v>
      </c>
      <c r="B41" s="3" t="s">
        <v>48</v>
      </c>
      <c r="C41" s="3" t="b">
        <v>0</v>
      </c>
      <c r="D41" s="322" t="str">
        <f t="shared" si="8"/>
        <v/>
      </c>
      <c r="E41" s="322" t="str">
        <f t="shared" si="5"/>
        <v/>
      </c>
      <c r="J41" s="50"/>
      <c r="K41" s="50"/>
      <c r="N41" s="50"/>
      <c r="O41" s="50"/>
      <c r="P41" s="50"/>
      <c r="Q41" s="198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328"/>
      <c r="AC41" s="328"/>
      <c r="AD41" s="328"/>
    </row>
    <row r="42" spans="1:30" ht="18.5" thickBot="1">
      <c r="A42" s="197">
        <v>23</v>
      </c>
      <c r="B42" s="3" t="s">
        <v>45</v>
      </c>
      <c r="C42" s="3" t="b">
        <v>0</v>
      </c>
      <c r="D42" s="322" t="str">
        <f t="shared" si="8"/>
        <v/>
      </c>
      <c r="E42" s="322" t="str">
        <f t="shared" si="5"/>
        <v/>
      </c>
      <c r="F42" s="195" t="s">
        <v>169</v>
      </c>
      <c r="G42" s="202">
        <v>0</v>
      </c>
      <c r="H42" s="196" t="b">
        <f>_xlfn.XLOOKUP(G42,F43:F45,G43:G45,FALSE)</f>
        <v>0</v>
      </c>
      <c r="I42" s="50"/>
      <c r="J42" s="50"/>
      <c r="K42" s="50"/>
      <c r="N42" s="50"/>
      <c r="O42" s="50"/>
      <c r="P42" s="50"/>
      <c r="Q42" s="198"/>
      <c r="R42" s="50"/>
      <c r="S42" s="50"/>
      <c r="T42" s="50"/>
      <c r="U42" s="50"/>
      <c r="V42" s="331"/>
      <c r="W42" s="198"/>
      <c r="X42" s="337"/>
      <c r="Y42" s="50"/>
      <c r="Z42" s="50"/>
      <c r="AA42" s="50"/>
      <c r="AB42" s="328"/>
      <c r="AC42" s="328"/>
      <c r="AD42" s="328"/>
    </row>
    <row r="43" spans="1:30">
      <c r="A43" s="197">
        <v>24</v>
      </c>
      <c r="B43" s="3" t="s">
        <v>47</v>
      </c>
      <c r="C43" s="3" t="b">
        <v>0</v>
      </c>
      <c r="D43" s="322" t="str">
        <f t="shared" si="8"/>
        <v/>
      </c>
      <c r="E43" s="322" t="str">
        <f t="shared" si="5"/>
        <v/>
      </c>
      <c r="F43" s="198">
        <v>1</v>
      </c>
      <c r="G43" s="50" t="s">
        <v>170</v>
      </c>
      <c r="H43" s="50"/>
      <c r="I43" s="50"/>
      <c r="J43" s="50"/>
      <c r="K43" s="50"/>
      <c r="N43" s="50"/>
      <c r="O43" s="50"/>
      <c r="P43" s="50"/>
      <c r="Q43" s="198"/>
      <c r="R43" s="50"/>
      <c r="S43" s="50"/>
      <c r="T43" s="50"/>
      <c r="U43" s="50"/>
      <c r="V43" s="198"/>
      <c r="W43" s="50"/>
      <c r="X43" s="50"/>
      <c r="Y43" s="50"/>
      <c r="Z43" s="50"/>
      <c r="AA43" s="50"/>
      <c r="AB43" s="328"/>
      <c r="AC43" s="328"/>
      <c r="AD43" s="328"/>
    </row>
    <row r="44" spans="1:30">
      <c r="A44" s="197">
        <v>25</v>
      </c>
      <c r="B44" s="3" t="s">
        <v>54</v>
      </c>
      <c r="C44" s="3" t="b">
        <v>0</v>
      </c>
      <c r="D44" s="322" t="str">
        <f t="shared" si="8"/>
        <v/>
      </c>
      <c r="E44" s="322" t="str">
        <f t="shared" si="5"/>
        <v/>
      </c>
      <c r="F44" s="198">
        <v>2</v>
      </c>
      <c r="G44" s="50" t="s">
        <v>171</v>
      </c>
      <c r="H44" s="50"/>
      <c r="I44" s="50"/>
      <c r="J44" s="50"/>
      <c r="K44" s="50"/>
      <c r="N44" s="50"/>
      <c r="O44" s="50"/>
      <c r="P44" s="50"/>
      <c r="Q44" s="198"/>
      <c r="R44" s="50"/>
      <c r="S44" s="50"/>
      <c r="T44" s="50"/>
      <c r="U44" s="50"/>
      <c r="V44" s="198"/>
      <c r="W44" s="50"/>
      <c r="X44" s="50"/>
      <c r="Y44" s="50"/>
      <c r="Z44" s="50"/>
      <c r="AA44" s="50"/>
      <c r="AB44" s="328"/>
      <c r="AC44" s="328"/>
      <c r="AD44" s="328"/>
    </row>
    <row r="45" spans="1:30">
      <c r="A45" s="197">
        <v>26</v>
      </c>
      <c r="B45" s="3" t="s">
        <v>53</v>
      </c>
      <c r="C45" s="3" t="b">
        <v>0</v>
      </c>
      <c r="D45" s="322" t="str">
        <f t="shared" si="8"/>
        <v/>
      </c>
      <c r="E45" s="322" t="str">
        <f t="shared" si="5"/>
        <v/>
      </c>
      <c r="F45" s="198">
        <v>3</v>
      </c>
      <c r="G45" s="50" t="s">
        <v>172</v>
      </c>
      <c r="H45" s="50"/>
      <c r="I45" s="50"/>
      <c r="J45" s="50"/>
      <c r="K45" s="50"/>
      <c r="N45" s="50"/>
      <c r="O45" s="50"/>
      <c r="P45" s="50"/>
      <c r="Q45" s="198"/>
      <c r="R45" s="50"/>
      <c r="S45" s="50"/>
      <c r="T45" s="50"/>
      <c r="U45" s="50"/>
      <c r="V45" s="198"/>
      <c r="W45" s="50"/>
      <c r="X45" s="50"/>
      <c r="Y45" s="50"/>
      <c r="Z45" s="50"/>
      <c r="AA45" s="50"/>
      <c r="AB45" s="328"/>
      <c r="AC45" s="328"/>
      <c r="AD45" s="328"/>
    </row>
    <row r="46" spans="1:30" ht="18.5" thickBot="1">
      <c r="A46" s="197">
        <v>27</v>
      </c>
      <c r="B46" s="3" t="s">
        <v>51</v>
      </c>
      <c r="C46" s="3" t="b">
        <v>0</v>
      </c>
      <c r="D46" s="322" t="str">
        <f t="shared" si="8"/>
        <v/>
      </c>
      <c r="E46" s="322" t="str">
        <f t="shared" si="5"/>
        <v/>
      </c>
      <c r="F46" s="50"/>
      <c r="G46" s="50"/>
      <c r="H46" s="50"/>
      <c r="I46" s="50"/>
      <c r="J46" s="50"/>
      <c r="K46" s="50"/>
      <c r="N46" s="50"/>
      <c r="O46" s="50"/>
      <c r="P46" s="50"/>
      <c r="Q46" s="198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328"/>
      <c r="AC46" s="328"/>
      <c r="AD46" s="328"/>
    </row>
    <row r="47" spans="1:30" ht="18.5" thickBot="1">
      <c r="A47" s="197">
        <v>28</v>
      </c>
      <c r="B47" s="3" t="s">
        <v>52</v>
      </c>
      <c r="C47" s="3" t="b">
        <v>0</v>
      </c>
      <c r="D47" s="322" t="str">
        <f t="shared" si="8"/>
        <v/>
      </c>
      <c r="E47" s="322" t="str">
        <f t="shared" si="5"/>
        <v/>
      </c>
      <c r="F47" s="195" t="s">
        <v>220</v>
      </c>
      <c r="G47" s="202">
        <v>0</v>
      </c>
      <c r="H47" s="196" t="b">
        <f>_xlfn.XLOOKUP(G47,F48:F49,G48:G49,FALSE)</f>
        <v>0</v>
      </c>
      <c r="I47" s="50"/>
      <c r="J47" s="50"/>
      <c r="K47" s="50"/>
      <c r="N47" s="50"/>
      <c r="O47" s="50"/>
      <c r="P47" s="50"/>
      <c r="Q47" s="198"/>
      <c r="R47" s="50"/>
      <c r="S47" s="50"/>
      <c r="T47" s="50"/>
      <c r="U47" s="50"/>
      <c r="V47" s="331"/>
      <c r="W47" s="198"/>
      <c r="X47" s="337"/>
      <c r="Y47" s="50"/>
      <c r="Z47" s="50"/>
      <c r="AA47" s="50"/>
      <c r="AB47" s="328"/>
      <c r="AC47" s="328"/>
      <c r="AD47" s="328"/>
    </row>
    <row r="48" spans="1:30">
      <c r="A48" s="197">
        <v>29</v>
      </c>
      <c r="B48" s="3" t="s">
        <v>88</v>
      </c>
      <c r="C48" s="3" t="b">
        <v>0</v>
      </c>
      <c r="D48" s="322" t="str">
        <f t="shared" si="8"/>
        <v/>
      </c>
      <c r="E48" s="322" t="str">
        <f t="shared" si="5"/>
        <v/>
      </c>
      <c r="F48" s="198">
        <v>1</v>
      </c>
      <c r="G48" s="203" t="s">
        <v>221</v>
      </c>
      <c r="H48" s="50"/>
      <c r="I48" s="50"/>
      <c r="J48" s="50"/>
      <c r="K48" s="50"/>
      <c r="N48" s="50"/>
      <c r="O48" s="50"/>
      <c r="P48" s="50"/>
      <c r="Q48" s="198"/>
      <c r="R48" s="50"/>
      <c r="S48" s="50"/>
      <c r="T48" s="50"/>
      <c r="U48" s="50"/>
      <c r="V48" s="198"/>
      <c r="W48" s="203"/>
      <c r="X48" s="50"/>
      <c r="Y48" s="50"/>
      <c r="Z48" s="50"/>
      <c r="AA48" s="50"/>
      <c r="AB48" s="328"/>
      <c r="AC48" s="328"/>
      <c r="AD48" s="328"/>
    </row>
    <row r="49" spans="1:30">
      <c r="A49" s="197">
        <v>30</v>
      </c>
      <c r="B49" s="3" t="s">
        <v>59</v>
      </c>
      <c r="C49" s="3" t="b">
        <v>0</v>
      </c>
      <c r="D49" s="322" t="str">
        <f t="shared" si="8"/>
        <v/>
      </c>
      <c r="E49" s="322" t="str">
        <f t="shared" si="5"/>
        <v/>
      </c>
      <c r="F49" s="198">
        <v>2</v>
      </c>
      <c r="G49" s="203" t="s">
        <v>222</v>
      </c>
      <c r="H49" s="50"/>
      <c r="I49" s="50"/>
      <c r="J49" s="50"/>
      <c r="K49" s="50"/>
      <c r="N49" s="50"/>
      <c r="O49" s="50"/>
      <c r="P49" s="50"/>
      <c r="Q49" s="198"/>
      <c r="R49" s="50"/>
      <c r="S49" s="50"/>
      <c r="T49" s="50"/>
      <c r="U49" s="50"/>
      <c r="V49" s="198"/>
      <c r="W49" s="203"/>
      <c r="X49" s="50"/>
      <c r="Y49" s="50"/>
      <c r="Z49" s="50"/>
      <c r="AA49" s="50"/>
      <c r="AB49" s="328"/>
      <c r="AC49" s="328"/>
      <c r="AD49" s="328"/>
    </row>
    <row r="50" spans="1:30" ht="18.5" thickBot="1">
      <c r="A50" s="197">
        <v>31</v>
      </c>
      <c r="B50" s="3" t="s">
        <v>60</v>
      </c>
      <c r="C50" s="3" t="b">
        <v>0</v>
      </c>
      <c r="D50" s="322" t="str">
        <f t="shared" si="8"/>
        <v/>
      </c>
      <c r="E50" s="322" t="str">
        <f t="shared" si="5"/>
        <v/>
      </c>
      <c r="F50" s="50"/>
      <c r="G50" s="203"/>
      <c r="H50" s="50"/>
      <c r="I50" s="50"/>
      <c r="J50" s="50"/>
      <c r="K50" s="50"/>
      <c r="N50" s="50"/>
      <c r="O50" s="50"/>
      <c r="P50" s="50"/>
      <c r="Q50" s="198"/>
      <c r="R50" s="50"/>
      <c r="S50" s="50"/>
      <c r="T50" s="50"/>
      <c r="U50" s="50"/>
      <c r="V50" s="50"/>
      <c r="W50" s="203"/>
      <c r="X50" s="50"/>
      <c r="Y50" s="50"/>
      <c r="Z50" s="50"/>
      <c r="AA50" s="50"/>
      <c r="AB50" s="328"/>
      <c r="AC50" s="328"/>
      <c r="AD50" s="328"/>
    </row>
    <row r="51" spans="1:30" ht="18.5" thickBot="1">
      <c r="A51" s="197">
        <v>32</v>
      </c>
      <c r="B51" s="3" t="s">
        <v>61</v>
      </c>
      <c r="C51" s="3" t="b">
        <v>0</v>
      </c>
      <c r="D51" s="322" t="str">
        <f t="shared" si="8"/>
        <v/>
      </c>
      <c r="E51" s="322" t="str">
        <f t="shared" si="5"/>
        <v/>
      </c>
      <c r="F51" s="195" t="s">
        <v>286</v>
      </c>
      <c r="G51" s="42" t="b">
        <v>0</v>
      </c>
      <c r="H51" s="196" t="str">
        <f>IF(G51=TRUE, "CD", "－")</f>
        <v>－</v>
      </c>
      <c r="I51" s="50"/>
      <c r="J51" s="50"/>
      <c r="K51" s="50"/>
      <c r="N51" s="50"/>
      <c r="O51" s="50"/>
      <c r="P51" s="50"/>
      <c r="Q51" s="198"/>
      <c r="R51" s="50"/>
      <c r="S51" s="50"/>
      <c r="T51" s="50"/>
      <c r="U51" s="50"/>
      <c r="V51" s="331"/>
      <c r="W51" s="50"/>
      <c r="X51" s="337"/>
      <c r="Y51" s="50"/>
      <c r="Z51" s="50"/>
      <c r="AA51" s="50"/>
      <c r="AB51" s="328"/>
      <c r="AC51" s="328"/>
      <c r="AD51" s="328"/>
    </row>
    <row r="52" spans="1:30" ht="18.5" thickBot="1">
      <c r="A52" s="197">
        <v>33</v>
      </c>
      <c r="B52" s="3" t="s">
        <v>62</v>
      </c>
      <c r="C52" s="3" t="b">
        <v>0</v>
      </c>
      <c r="D52" s="322" t="str">
        <f t="shared" si="8"/>
        <v/>
      </c>
      <c r="E52" s="322" t="str">
        <f t="shared" si="5"/>
        <v/>
      </c>
      <c r="F52" s="50"/>
      <c r="G52" s="203"/>
      <c r="H52" s="50"/>
      <c r="I52" s="50"/>
      <c r="J52" s="50"/>
      <c r="K52" s="50"/>
      <c r="N52" s="50"/>
      <c r="O52" s="50"/>
      <c r="P52" s="50"/>
      <c r="Q52" s="198"/>
      <c r="R52" s="50"/>
      <c r="S52" s="50"/>
      <c r="T52" s="50"/>
      <c r="U52" s="50"/>
      <c r="V52" s="50"/>
      <c r="W52" s="203"/>
      <c r="X52" s="50"/>
      <c r="Y52" s="50"/>
      <c r="Z52" s="50"/>
      <c r="AA52" s="50"/>
      <c r="AB52" s="328"/>
      <c r="AC52" s="328"/>
      <c r="AD52" s="328"/>
    </row>
    <row r="53" spans="1:30" ht="18.5" thickBot="1">
      <c r="A53" s="197">
        <v>34</v>
      </c>
      <c r="B53" s="3" t="s">
        <v>63</v>
      </c>
      <c r="C53" s="3" t="b">
        <v>0</v>
      </c>
      <c r="D53" s="322" t="str">
        <f t="shared" si="8"/>
        <v/>
      </c>
      <c r="E53" s="322" t="str">
        <f t="shared" si="5"/>
        <v/>
      </c>
      <c r="F53" s="195" t="s">
        <v>288</v>
      </c>
      <c r="G53" s="202">
        <v>0</v>
      </c>
      <c r="H53" s="196" t="b">
        <f>_xlfn.XLOOKUP(G53,F54:F56,G54:G56,FALSE)</f>
        <v>0</v>
      </c>
      <c r="I53" s="50"/>
      <c r="J53" s="50"/>
      <c r="K53" s="50"/>
      <c r="N53" s="50"/>
      <c r="O53" s="50"/>
      <c r="P53" s="50"/>
      <c r="Q53" s="198"/>
      <c r="R53" s="50"/>
      <c r="S53" s="50"/>
      <c r="T53" s="50"/>
      <c r="U53" s="50"/>
      <c r="V53" s="331"/>
      <c r="W53" s="198"/>
      <c r="X53" s="337"/>
      <c r="Y53" s="50"/>
      <c r="Z53" s="50"/>
      <c r="AA53" s="50"/>
      <c r="AB53" s="328"/>
      <c r="AC53" s="328"/>
      <c r="AD53" s="328"/>
    </row>
    <row r="54" spans="1:30">
      <c r="A54" s="197">
        <v>35</v>
      </c>
      <c r="B54" s="3" t="s">
        <v>64</v>
      </c>
      <c r="C54" s="3" t="b">
        <v>0</v>
      </c>
      <c r="D54" s="322" t="str">
        <f t="shared" si="8"/>
        <v/>
      </c>
      <c r="E54" s="322" t="str">
        <f t="shared" si="5"/>
        <v/>
      </c>
      <c r="F54" s="198">
        <v>3</v>
      </c>
      <c r="G54" s="50" t="s">
        <v>359</v>
      </c>
      <c r="H54" s="50"/>
      <c r="I54" s="50"/>
      <c r="J54" s="50"/>
      <c r="K54" s="50"/>
      <c r="N54" s="50"/>
      <c r="O54" s="50"/>
      <c r="P54" s="50"/>
      <c r="Q54" s="198"/>
      <c r="R54" s="50"/>
      <c r="S54" s="50"/>
      <c r="T54" s="50"/>
      <c r="U54" s="50"/>
      <c r="V54" s="198"/>
      <c r="W54" s="50"/>
      <c r="X54" s="50"/>
      <c r="Y54" s="50"/>
      <c r="Z54" s="50"/>
      <c r="AA54" s="50"/>
      <c r="AB54" s="328"/>
      <c r="AC54" s="328"/>
      <c r="AD54" s="328"/>
    </row>
    <row r="55" spans="1:30">
      <c r="A55" s="197">
        <v>36</v>
      </c>
      <c r="B55" s="3" t="s">
        <v>89</v>
      </c>
      <c r="C55" s="3" t="b">
        <v>0</v>
      </c>
      <c r="D55" s="322" t="str">
        <f t="shared" si="8"/>
        <v/>
      </c>
      <c r="E55" s="322" t="str">
        <f t="shared" si="5"/>
        <v/>
      </c>
      <c r="F55" s="198">
        <v>2</v>
      </c>
      <c r="G55" s="50" t="s">
        <v>360</v>
      </c>
      <c r="H55" s="50"/>
      <c r="I55" s="50"/>
      <c r="J55" s="50"/>
      <c r="K55" s="50"/>
      <c r="N55" s="50"/>
      <c r="O55" s="50"/>
      <c r="P55" s="50"/>
      <c r="Q55" s="198"/>
      <c r="R55" s="50"/>
      <c r="S55" s="50"/>
      <c r="T55" s="50"/>
      <c r="U55" s="50"/>
      <c r="V55" s="198"/>
      <c r="W55" s="50"/>
      <c r="X55" s="50"/>
      <c r="Y55" s="50"/>
      <c r="Z55" s="50"/>
      <c r="AA55" s="50"/>
      <c r="AB55" s="328"/>
      <c r="AC55" s="328"/>
      <c r="AD55" s="328"/>
    </row>
    <row r="56" spans="1:30">
      <c r="A56" s="197">
        <v>37</v>
      </c>
      <c r="B56" s="3" t="s">
        <v>66</v>
      </c>
      <c r="C56" s="3" t="b">
        <v>0</v>
      </c>
      <c r="D56" s="322" t="str">
        <f t="shared" si="8"/>
        <v/>
      </c>
      <c r="E56" s="322" t="str">
        <f t="shared" si="5"/>
        <v/>
      </c>
      <c r="F56" s="198">
        <v>1</v>
      </c>
      <c r="G56" s="50" t="s">
        <v>361</v>
      </c>
      <c r="H56" s="50"/>
      <c r="I56" s="50"/>
      <c r="J56" s="50"/>
      <c r="K56" s="50"/>
      <c r="N56" s="50"/>
      <c r="O56" s="50"/>
      <c r="P56" s="50"/>
      <c r="Q56" s="198"/>
      <c r="R56" s="50"/>
      <c r="S56" s="50"/>
      <c r="T56" s="50"/>
      <c r="U56" s="50"/>
      <c r="V56" s="198"/>
      <c r="W56" s="50"/>
      <c r="X56" s="50"/>
      <c r="Y56" s="50"/>
      <c r="Z56" s="50"/>
      <c r="AA56" s="50"/>
      <c r="AB56" s="328"/>
      <c r="AC56" s="328"/>
      <c r="AD56" s="328"/>
    </row>
    <row r="57" spans="1:30" ht="18.5" thickBot="1">
      <c r="A57" s="197">
        <v>38</v>
      </c>
      <c r="B57" s="3" t="s">
        <v>67</v>
      </c>
      <c r="C57" s="3" t="b">
        <v>0</v>
      </c>
      <c r="D57" s="322" t="str">
        <f t="shared" si="8"/>
        <v/>
      </c>
      <c r="E57" s="322" t="str">
        <f t="shared" si="5"/>
        <v/>
      </c>
      <c r="F57" s="50"/>
      <c r="G57" s="203"/>
      <c r="H57" s="50"/>
      <c r="I57" s="50"/>
      <c r="J57" s="50"/>
      <c r="K57" s="50"/>
      <c r="N57" s="50"/>
      <c r="O57" s="50"/>
      <c r="P57" s="50"/>
      <c r="Q57" s="198"/>
      <c r="R57" s="50"/>
      <c r="S57" s="50"/>
      <c r="T57" s="50"/>
      <c r="U57" s="50"/>
      <c r="V57" s="50"/>
      <c r="W57" s="203"/>
      <c r="X57" s="50"/>
      <c r="Y57" s="50"/>
      <c r="Z57" s="50"/>
      <c r="AA57" s="50"/>
      <c r="AB57" s="328"/>
      <c r="AC57" s="328"/>
      <c r="AD57" s="328"/>
    </row>
    <row r="58" spans="1:30" ht="18.5" thickBot="1">
      <c r="A58" s="197">
        <v>39</v>
      </c>
      <c r="B58" s="3" t="s">
        <v>76</v>
      </c>
      <c r="C58" s="3" t="b">
        <v>0</v>
      </c>
      <c r="D58" s="322" t="str">
        <f t="shared" si="8"/>
        <v/>
      </c>
      <c r="E58" s="322" t="str">
        <f t="shared" si="5"/>
        <v/>
      </c>
      <c r="F58" s="195" t="s">
        <v>284</v>
      </c>
      <c r="G58" s="202">
        <v>0</v>
      </c>
      <c r="H58" s="196" t="b">
        <f>_xlfn.XLOOKUP(G58,F59:F60,G59:G60,FALSE)</f>
        <v>0</v>
      </c>
      <c r="I58" s="50"/>
      <c r="J58" s="50"/>
      <c r="K58" s="50"/>
      <c r="N58" s="50"/>
      <c r="O58" s="50"/>
      <c r="P58" s="50"/>
      <c r="Q58" s="198"/>
      <c r="R58" s="50"/>
      <c r="S58" s="50"/>
      <c r="T58" s="50"/>
      <c r="U58" s="50"/>
      <c r="V58" s="331"/>
      <c r="W58" s="198"/>
      <c r="X58" s="337"/>
      <c r="Y58" s="50"/>
      <c r="Z58" s="50"/>
      <c r="AA58" s="50"/>
      <c r="AB58" s="328"/>
      <c r="AC58" s="328"/>
      <c r="AD58" s="328"/>
    </row>
    <row r="59" spans="1:30">
      <c r="A59" s="197">
        <v>40</v>
      </c>
      <c r="B59" s="3" t="s">
        <v>68</v>
      </c>
      <c r="C59" s="3" t="b">
        <v>0</v>
      </c>
      <c r="D59" s="322" t="str">
        <f t="shared" si="8"/>
        <v/>
      </c>
      <c r="E59" s="322" t="str">
        <f t="shared" si="5"/>
        <v/>
      </c>
      <c r="F59" s="198">
        <v>1</v>
      </c>
      <c r="G59" s="203" t="s">
        <v>310</v>
      </c>
      <c r="H59" s="50"/>
      <c r="I59" s="203"/>
      <c r="J59" s="203"/>
      <c r="K59" s="50"/>
      <c r="N59" s="50"/>
      <c r="O59" s="50"/>
      <c r="P59" s="50"/>
      <c r="Q59" s="198"/>
      <c r="R59" s="50"/>
      <c r="S59" s="50"/>
      <c r="T59" s="50"/>
      <c r="U59" s="50"/>
      <c r="V59" s="198"/>
      <c r="W59" s="203"/>
      <c r="X59" s="50"/>
      <c r="Y59" s="203"/>
      <c r="Z59" s="203"/>
      <c r="AA59" s="50"/>
      <c r="AB59" s="328"/>
      <c r="AC59" s="328"/>
      <c r="AD59" s="328"/>
    </row>
    <row r="60" spans="1:30">
      <c r="A60" s="197">
        <v>41</v>
      </c>
      <c r="B60" s="3" t="s">
        <v>69</v>
      </c>
      <c r="C60" s="3" t="b">
        <v>0</v>
      </c>
      <c r="D60" s="322" t="str">
        <f t="shared" si="8"/>
        <v/>
      </c>
      <c r="E60" s="322" t="str">
        <f t="shared" si="5"/>
        <v/>
      </c>
      <c r="F60" s="198">
        <v>2</v>
      </c>
      <c r="G60" s="203" t="s">
        <v>311</v>
      </c>
      <c r="H60" s="50"/>
      <c r="I60" s="50"/>
      <c r="J60" s="203"/>
      <c r="K60" s="50"/>
      <c r="N60" s="50"/>
      <c r="O60" s="50"/>
      <c r="P60" s="50"/>
      <c r="Q60" s="198"/>
      <c r="R60" s="50"/>
      <c r="S60" s="50"/>
      <c r="T60" s="50"/>
      <c r="U60" s="50"/>
      <c r="V60" s="198"/>
      <c r="W60" s="203"/>
      <c r="X60" s="50"/>
      <c r="Y60" s="50"/>
      <c r="Z60" s="203"/>
      <c r="AA60" s="50"/>
      <c r="AB60" s="328"/>
      <c r="AC60" s="328"/>
      <c r="AD60" s="328"/>
    </row>
    <row r="61" spans="1:30" ht="18.5" thickBot="1">
      <c r="A61" s="197">
        <v>42</v>
      </c>
      <c r="B61" s="3" t="s">
        <v>70</v>
      </c>
      <c r="C61" s="3" t="b">
        <v>0</v>
      </c>
      <c r="D61" s="322" t="str">
        <f t="shared" si="8"/>
        <v/>
      </c>
      <c r="E61" s="322" t="str">
        <f t="shared" si="5"/>
        <v/>
      </c>
      <c r="F61" s="50"/>
      <c r="G61" s="203"/>
      <c r="H61" s="50"/>
      <c r="I61" s="50"/>
      <c r="J61" s="50"/>
      <c r="K61" s="50"/>
      <c r="N61" s="50"/>
      <c r="O61" s="50"/>
      <c r="P61" s="50"/>
      <c r="Q61" s="198"/>
      <c r="R61" s="50"/>
      <c r="S61" s="50"/>
      <c r="T61" s="50"/>
      <c r="U61" s="50"/>
      <c r="V61" s="50"/>
      <c r="W61" s="203"/>
      <c r="X61" s="50"/>
      <c r="Y61" s="50"/>
      <c r="Z61" s="50"/>
      <c r="AA61" s="50"/>
      <c r="AB61" s="328"/>
      <c r="AC61" s="328"/>
      <c r="AD61" s="328"/>
    </row>
    <row r="62" spans="1:30" ht="18.5" thickBot="1">
      <c r="A62" s="197">
        <v>43</v>
      </c>
      <c r="B62" s="3" t="s">
        <v>71</v>
      </c>
      <c r="C62" s="3" t="b">
        <v>0</v>
      </c>
      <c r="D62" s="322" t="str">
        <f t="shared" si="8"/>
        <v/>
      </c>
      <c r="E62" s="322" t="str">
        <f t="shared" si="5"/>
        <v/>
      </c>
      <c r="F62" s="195" t="s">
        <v>285</v>
      </c>
      <c r="G62" s="202">
        <v>0</v>
      </c>
      <c r="H62" s="196" t="b">
        <f>_xlfn.XLOOKUP(G62,F63:F64,G63:G64,FALSE)</f>
        <v>0</v>
      </c>
      <c r="I62" s="50"/>
      <c r="J62" s="50"/>
      <c r="K62" s="50"/>
      <c r="N62" s="50"/>
      <c r="O62" s="50"/>
      <c r="P62" s="50"/>
      <c r="Q62" s="198"/>
      <c r="R62" s="50"/>
      <c r="S62" s="50"/>
      <c r="T62" s="50"/>
      <c r="U62" s="50"/>
      <c r="V62" s="331"/>
      <c r="W62" s="198"/>
      <c r="X62" s="337"/>
      <c r="Y62" s="50"/>
      <c r="Z62" s="50"/>
      <c r="AA62" s="50"/>
      <c r="AB62" s="328"/>
      <c r="AC62" s="328"/>
      <c r="AD62" s="328"/>
    </row>
    <row r="63" spans="1:30">
      <c r="A63" s="197">
        <v>44</v>
      </c>
      <c r="B63" s="3" t="s">
        <v>72</v>
      </c>
      <c r="C63" s="3" t="b">
        <v>0</v>
      </c>
      <c r="D63" s="322" t="str">
        <f t="shared" si="8"/>
        <v/>
      </c>
      <c r="E63" s="322" t="str">
        <f t="shared" si="5"/>
        <v/>
      </c>
      <c r="F63" s="198">
        <v>1</v>
      </c>
      <c r="G63" s="203" t="s">
        <v>312</v>
      </c>
      <c r="H63" s="50"/>
      <c r="I63" s="50"/>
      <c r="J63" s="50"/>
      <c r="K63" s="50"/>
      <c r="N63" s="50"/>
      <c r="O63" s="50"/>
      <c r="P63" s="50"/>
      <c r="Q63" s="198"/>
      <c r="R63" s="50"/>
      <c r="S63" s="50"/>
      <c r="T63" s="50"/>
      <c r="U63" s="50"/>
      <c r="V63" s="198"/>
      <c r="W63" s="203"/>
      <c r="X63" s="50"/>
      <c r="Y63" s="50"/>
      <c r="Z63" s="50"/>
      <c r="AA63" s="50"/>
      <c r="AB63" s="328"/>
      <c r="AC63" s="328"/>
      <c r="AD63" s="328"/>
    </row>
    <row r="64" spans="1:30">
      <c r="A64" s="197">
        <v>45</v>
      </c>
      <c r="B64" s="3" t="s">
        <v>73</v>
      </c>
      <c r="C64" s="3" t="b">
        <v>0</v>
      </c>
      <c r="D64" s="322" t="str">
        <f t="shared" si="8"/>
        <v/>
      </c>
      <c r="E64" s="322" t="str">
        <f t="shared" si="5"/>
        <v/>
      </c>
      <c r="F64" s="198">
        <v>2</v>
      </c>
      <c r="G64" s="203" t="s">
        <v>313</v>
      </c>
      <c r="H64" s="50"/>
      <c r="I64" s="50"/>
      <c r="J64" s="50"/>
      <c r="K64" s="50"/>
      <c r="N64" s="50"/>
      <c r="O64" s="50"/>
      <c r="P64" s="50"/>
      <c r="Q64" s="198"/>
      <c r="R64" s="50"/>
      <c r="S64" s="50"/>
      <c r="T64" s="50"/>
      <c r="U64" s="50"/>
      <c r="V64" s="198"/>
      <c r="W64" s="203"/>
      <c r="X64" s="50"/>
      <c r="Y64" s="50"/>
      <c r="Z64" s="50"/>
      <c r="AA64" s="50"/>
      <c r="AB64" s="328"/>
      <c r="AC64" s="328"/>
      <c r="AD64" s="328"/>
    </row>
    <row r="65" spans="1:30" ht="18.5" thickBot="1">
      <c r="A65" s="197">
        <v>46</v>
      </c>
      <c r="B65" s="3" t="s">
        <v>74</v>
      </c>
      <c r="C65" s="3" t="b">
        <v>0</v>
      </c>
      <c r="D65" s="322" t="str">
        <f t="shared" si="8"/>
        <v/>
      </c>
      <c r="E65" s="322" t="str">
        <f t="shared" si="5"/>
        <v/>
      </c>
      <c r="F65" s="50"/>
      <c r="G65" s="50"/>
      <c r="H65" s="50"/>
      <c r="I65" s="50"/>
      <c r="J65" s="50"/>
      <c r="K65" s="50"/>
      <c r="N65" s="50"/>
      <c r="O65" s="50"/>
      <c r="P65" s="50"/>
      <c r="Q65" s="198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328"/>
      <c r="AC65" s="328"/>
      <c r="AD65" s="328"/>
    </row>
    <row r="66" spans="1:30" ht="18.5" thickBot="1">
      <c r="A66" s="197">
        <v>47</v>
      </c>
      <c r="B66" s="3" t="s">
        <v>75</v>
      </c>
      <c r="C66" s="3" t="b">
        <v>0</v>
      </c>
      <c r="D66" s="322" t="str">
        <f t="shared" si="8"/>
        <v/>
      </c>
      <c r="E66" s="322" t="str">
        <f t="shared" si="5"/>
        <v/>
      </c>
      <c r="F66" s="195" t="s">
        <v>281</v>
      </c>
      <c r="G66" s="202" t="b">
        <v>1</v>
      </c>
      <c r="H66" s="196" t="str">
        <f>_xlfn.XLOOKUP(G66,F67:F68,G67:G68,FALSE)</f>
        <v>－</v>
      </c>
      <c r="I66" s="50"/>
      <c r="J66" s="50"/>
      <c r="K66" s="50"/>
      <c r="N66" s="50"/>
      <c r="O66" s="50"/>
      <c r="P66" s="50"/>
      <c r="Q66" s="198"/>
      <c r="R66" s="50"/>
      <c r="S66" s="50"/>
      <c r="T66" s="50"/>
      <c r="U66" s="50"/>
      <c r="V66" s="331"/>
      <c r="W66" s="198"/>
      <c r="X66" s="337"/>
      <c r="Y66" s="50"/>
      <c r="Z66" s="50"/>
      <c r="AA66" s="50"/>
      <c r="AB66" s="328"/>
      <c r="AC66" s="328"/>
      <c r="AD66" s="328"/>
    </row>
    <row r="67" spans="1:30">
      <c r="F67" s="198" t="b">
        <v>1</v>
      </c>
      <c r="G67" s="203" t="s">
        <v>309</v>
      </c>
      <c r="H67" s="50" t="s">
        <v>372</v>
      </c>
      <c r="N67" s="50"/>
      <c r="O67" s="50"/>
      <c r="P67" s="50"/>
      <c r="Q67" s="50"/>
      <c r="R67" s="50"/>
      <c r="S67" s="50"/>
      <c r="T67" s="50"/>
      <c r="U67" s="50"/>
      <c r="V67" s="198"/>
      <c r="W67" s="203"/>
      <c r="X67" s="50"/>
      <c r="Y67" s="50"/>
      <c r="Z67" s="50"/>
      <c r="AA67" s="50"/>
      <c r="AB67" s="328"/>
      <c r="AC67" s="328"/>
      <c r="AD67" s="328"/>
    </row>
    <row r="68" spans="1:30">
      <c r="F68" s="198" t="b">
        <v>0</v>
      </c>
      <c r="G68" s="203" t="s">
        <v>282</v>
      </c>
      <c r="H68" s="50" t="s">
        <v>371</v>
      </c>
      <c r="N68" s="50"/>
      <c r="O68" s="50"/>
      <c r="P68" s="50"/>
      <c r="Q68" s="50"/>
      <c r="R68" s="50"/>
      <c r="S68" s="50"/>
      <c r="T68" s="50"/>
      <c r="U68" s="50"/>
      <c r="V68" s="198"/>
      <c r="W68" s="203"/>
      <c r="X68" s="50"/>
      <c r="Y68" s="50"/>
      <c r="Z68" s="50"/>
      <c r="AA68" s="50"/>
      <c r="AB68" s="328"/>
      <c r="AC68" s="328"/>
      <c r="AD68" s="328"/>
    </row>
    <row r="69" spans="1:30">
      <c r="F69" s="50"/>
      <c r="G69" s="203"/>
      <c r="H69" s="50"/>
      <c r="N69" s="50"/>
      <c r="O69" s="50"/>
      <c r="P69" s="50"/>
      <c r="Q69" s="50"/>
      <c r="R69" s="50"/>
      <c r="S69" s="50"/>
      <c r="T69" s="50"/>
      <c r="U69" s="50"/>
      <c r="V69" s="50"/>
      <c r="W69" s="203"/>
      <c r="X69" s="50"/>
      <c r="Y69" s="50"/>
      <c r="Z69" s="50"/>
      <c r="AA69" s="50"/>
      <c r="AB69" s="328"/>
      <c r="AC69" s="328"/>
      <c r="AD69" s="328"/>
    </row>
    <row r="70" spans="1:30" ht="18.5" thickBot="1">
      <c r="F70" s="195" t="s">
        <v>381</v>
      </c>
      <c r="N70" s="50"/>
      <c r="O70" s="50"/>
      <c r="P70" s="50"/>
      <c r="Q70" s="50"/>
      <c r="R70" s="50"/>
      <c r="S70" s="50"/>
      <c r="T70" s="50"/>
      <c r="U70" s="50"/>
      <c r="V70" s="334"/>
      <c r="W70" s="50"/>
      <c r="X70" s="337"/>
      <c r="Y70" s="50"/>
      <c r="Z70" s="50"/>
      <c r="AA70" s="50"/>
      <c r="AB70" s="328"/>
      <c r="AC70" s="328"/>
      <c r="AD70" s="328"/>
    </row>
    <row r="71" spans="1:30" ht="18.5" thickBot="1">
      <c r="F71" s="321" t="s">
        <v>382</v>
      </c>
      <c r="G71" s="42" t="b">
        <v>0</v>
      </c>
      <c r="H71" s="196" t="str">
        <f>IF(G71=TRUE, "一致", "不一致")</f>
        <v>不一致</v>
      </c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328"/>
      <c r="AC71" s="328"/>
      <c r="AD71" s="328"/>
    </row>
    <row r="72" spans="1:30" ht="18.5" thickBot="1"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328"/>
      <c r="AC72" s="328"/>
      <c r="AD72" s="328"/>
    </row>
    <row r="73" spans="1:30" ht="18.5" thickBot="1">
      <c r="F73" s="321" t="s">
        <v>370</v>
      </c>
      <c r="G73" s="42" t="b">
        <v>0</v>
      </c>
      <c r="H73" s="196" t="str">
        <f>IF(G73=TRUE, "同意", "不同意")</f>
        <v>不同意</v>
      </c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328"/>
      <c r="AC73" s="328"/>
      <c r="AD73" s="328"/>
    </row>
    <row r="74" spans="1:30"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328"/>
      <c r="AC74" s="328"/>
      <c r="AD74" s="328"/>
    </row>
    <row r="75" spans="1:30"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328"/>
      <c r="AC75" s="328"/>
      <c r="AD75" s="328"/>
    </row>
    <row r="76" spans="1:30"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328"/>
      <c r="AC76" s="328"/>
      <c r="AD76" s="328"/>
    </row>
    <row r="77" spans="1:30"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328"/>
      <c r="AC77" s="328"/>
      <c r="AD77" s="328"/>
    </row>
  </sheetData>
  <sheetProtection selectLockedCells="1"/>
  <mergeCells count="8">
    <mergeCell ref="S8:Y8"/>
    <mergeCell ref="S9:Y9"/>
    <mergeCell ref="CS3:CT3"/>
    <mergeCell ref="CY3:CZ3"/>
    <mergeCell ref="DE3:DF3"/>
    <mergeCell ref="CP4:CQ4"/>
    <mergeCell ref="S7:Y7"/>
    <mergeCell ref="BP7:BV7"/>
  </mergeCells>
  <phoneticPr fontId="2"/>
  <dataValidations disablePrompts="1" count="1">
    <dataValidation type="list" allowBlank="1" showInputMessage="1" showErrorMessage="1" sqref="AF17:AG27 AJ17:BL27 AE61:AE569 AF28:BL569 AD17:AD569 AB16:AC573" xr:uid="{C422D9CC-5B19-44F9-8AD9-59D2F0E9E185}">
      <formula1>"〇,　,"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D823-1674-448F-B8EF-6F30126C4623}">
  <dimension ref="A1:B48"/>
  <sheetViews>
    <sheetView zoomScale="80" zoomScaleNormal="80" workbookViewId="0">
      <selection activeCell="C1" sqref="C1"/>
    </sheetView>
  </sheetViews>
  <sheetFormatPr defaultColWidth="8.6640625" defaultRowHeight="18"/>
  <cols>
    <col min="1" max="1" width="8.6640625" style="374"/>
    <col min="2" max="2" width="11.58203125" style="374" customWidth="1"/>
    <col min="3" max="16384" width="8.6640625" style="374"/>
  </cols>
  <sheetData>
    <row r="1" spans="1:2">
      <c r="A1" s="374" t="s">
        <v>394</v>
      </c>
      <c r="B1" s="374" t="s">
        <v>393</v>
      </c>
    </row>
    <row r="2" spans="1:2">
      <c r="A2" s="375">
        <v>1</v>
      </c>
      <c r="B2" s="43" t="s">
        <v>224</v>
      </c>
    </row>
    <row r="3" spans="1:2">
      <c r="A3" s="375">
        <v>2</v>
      </c>
      <c r="B3" s="43" t="s">
        <v>225</v>
      </c>
    </row>
    <row r="4" spans="1:2">
      <c r="A4" s="375">
        <v>3</v>
      </c>
      <c r="B4" s="43" t="s">
        <v>226</v>
      </c>
    </row>
    <row r="5" spans="1:2">
      <c r="A5" s="375">
        <v>4</v>
      </c>
      <c r="B5" s="43" t="s">
        <v>227</v>
      </c>
    </row>
    <row r="6" spans="1:2">
      <c r="A6" s="375">
        <v>5</v>
      </c>
      <c r="B6" s="43" t="s">
        <v>228</v>
      </c>
    </row>
    <row r="7" spans="1:2">
      <c r="A7" s="375">
        <v>6</v>
      </c>
      <c r="B7" s="43" t="s">
        <v>229</v>
      </c>
    </row>
    <row r="8" spans="1:2">
      <c r="A8" s="375">
        <v>7</v>
      </c>
      <c r="B8" s="43" t="s">
        <v>230</v>
      </c>
    </row>
    <row r="9" spans="1:2">
      <c r="A9" s="375">
        <v>8</v>
      </c>
      <c r="B9" s="43" t="s">
        <v>231</v>
      </c>
    </row>
    <row r="10" spans="1:2">
      <c r="A10" s="375">
        <v>9</v>
      </c>
      <c r="B10" s="43" t="s">
        <v>232</v>
      </c>
    </row>
    <row r="11" spans="1:2">
      <c r="A11" s="375">
        <v>10</v>
      </c>
      <c r="B11" s="43" t="s">
        <v>233</v>
      </c>
    </row>
    <row r="12" spans="1:2">
      <c r="A12" s="375">
        <v>11</v>
      </c>
      <c r="B12" s="43" t="s">
        <v>234</v>
      </c>
    </row>
    <row r="13" spans="1:2">
      <c r="A13" s="375">
        <v>12</v>
      </c>
      <c r="B13" s="43" t="s">
        <v>235</v>
      </c>
    </row>
    <row r="14" spans="1:2">
      <c r="A14" s="375">
        <v>13</v>
      </c>
      <c r="B14" s="43" t="s">
        <v>236</v>
      </c>
    </row>
    <row r="15" spans="1:2">
      <c r="A15" s="375">
        <v>14</v>
      </c>
      <c r="B15" s="43" t="s">
        <v>237</v>
      </c>
    </row>
    <row r="16" spans="1:2">
      <c r="A16" s="375">
        <v>15</v>
      </c>
      <c r="B16" s="43" t="s">
        <v>238</v>
      </c>
    </row>
    <row r="17" spans="1:2">
      <c r="A17" s="375">
        <v>16</v>
      </c>
      <c r="B17" s="43" t="s">
        <v>239</v>
      </c>
    </row>
    <row r="18" spans="1:2">
      <c r="A18" s="375">
        <v>17</v>
      </c>
      <c r="B18" s="43" t="s">
        <v>240</v>
      </c>
    </row>
    <row r="19" spans="1:2">
      <c r="A19" s="375">
        <v>18</v>
      </c>
      <c r="B19" s="43" t="s">
        <v>241</v>
      </c>
    </row>
    <row r="20" spans="1:2">
      <c r="A20" s="375">
        <v>19</v>
      </c>
      <c r="B20" s="43" t="s">
        <v>242</v>
      </c>
    </row>
    <row r="21" spans="1:2">
      <c r="A21" s="375">
        <v>20</v>
      </c>
      <c r="B21" s="43" t="s">
        <v>243</v>
      </c>
    </row>
    <row r="22" spans="1:2">
      <c r="A22" s="375">
        <v>21</v>
      </c>
      <c r="B22" s="43" t="s">
        <v>244</v>
      </c>
    </row>
    <row r="23" spans="1:2">
      <c r="A23" s="375">
        <v>22</v>
      </c>
      <c r="B23" s="43" t="s">
        <v>245</v>
      </c>
    </row>
    <row r="24" spans="1:2">
      <c r="A24" s="375">
        <v>23</v>
      </c>
      <c r="B24" s="43" t="s">
        <v>246</v>
      </c>
    </row>
    <row r="25" spans="1:2">
      <c r="A25" s="375">
        <v>24</v>
      </c>
      <c r="B25" s="43" t="s">
        <v>247</v>
      </c>
    </row>
    <row r="26" spans="1:2">
      <c r="A26" s="375">
        <v>25</v>
      </c>
      <c r="B26" s="43" t="s">
        <v>248</v>
      </c>
    </row>
    <row r="27" spans="1:2">
      <c r="A27" s="375">
        <v>26</v>
      </c>
      <c r="B27" s="43" t="s">
        <v>249</v>
      </c>
    </row>
    <row r="28" spans="1:2">
      <c r="A28" s="375">
        <v>27</v>
      </c>
      <c r="B28" s="43" t="s">
        <v>250</v>
      </c>
    </row>
    <row r="29" spans="1:2">
      <c r="A29" s="375">
        <v>28</v>
      </c>
      <c r="B29" s="43" t="s">
        <v>251</v>
      </c>
    </row>
    <row r="30" spans="1:2">
      <c r="A30" s="375">
        <v>29</v>
      </c>
      <c r="B30" s="43" t="s">
        <v>252</v>
      </c>
    </row>
    <row r="31" spans="1:2">
      <c r="A31" s="375">
        <v>30</v>
      </c>
      <c r="B31" s="43" t="s">
        <v>253</v>
      </c>
    </row>
    <row r="32" spans="1:2">
      <c r="A32" s="375">
        <v>31</v>
      </c>
      <c r="B32" s="43" t="s">
        <v>254</v>
      </c>
    </row>
    <row r="33" spans="1:2">
      <c r="A33" s="375">
        <v>32</v>
      </c>
      <c r="B33" s="43" t="s">
        <v>255</v>
      </c>
    </row>
    <row r="34" spans="1:2">
      <c r="A34" s="375">
        <v>33</v>
      </c>
      <c r="B34" s="43" t="s">
        <v>256</v>
      </c>
    </row>
    <row r="35" spans="1:2">
      <c r="A35" s="375">
        <v>34</v>
      </c>
      <c r="B35" s="43" t="s">
        <v>257</v>
      </c>
    </row>
    <row r="36" spans="1:2">
      <c r="A36" s="375">
        <v>35</v>
      </c>
      <c r="B36" s="43" t="s">
        <v>258</v>
      </c>
    </row>
    <row r="37" spans="1:2">
      <c r="A37" s="375">
        <v>36</v>
      </c>
      <c r="B37" s="43" t="s">
        <v>259</v>
      </c>
    </row>
    <row r="38" spans="1:2">
      <c r="A38" s="375">
        <v>37</v>
      </c>
      <c r="B38" s="43" t="s">
        <v>260</v>
      </c>
    </row>
    <row r="39" spans="1:2">
      <c r="A39" s="375">
        <v>38</v>
      </c>
      <c r="B39" s="43" t="s">
        <v>261</v>
      </c>
    </row>
    <row r="40" spans="1:2">
      <c r="A40" s="375">
        <v>39</v>
      </c>
      <c r="B40" s="43" t="s">
        <v>262</v>
      </c>
    </row>
    <row r="41" spans="1:2">
      <c r="A41" s="375">
        <v>40</v>
      </c>
      <c r="B41" s="43" t="s">
        <v>263</v>
      </c>
    </row>
    <row r="42" spans="1:2">
      <c r="A42" s="375">
        <v>41</v>
      </c>
      <c r="B42" s="43" t="s">
        <v>264</v>
      </c>
    </row>
    <row r="43" spans="1:2">
      <c r="A43" s="375">
        <v>42</v>
      </c>
      <c r="B43" s="43" t="s">
        <v>265</v>
      </c>
    </row>
    <row r="44" spans="1:2">
      <c r="A44" s="375">
        <v>43</v>
      </c>
      <c r="B44" s="43" t="s">
        <v>266</v>
      </c>
    </row>
    <row r="45" spans="1:2">
      <c r="A45" s="375">
        <v>44</v>
      </c>
      <c r="B45" s="43" t="s">
        <v>267</v>
      </c>
    </row>
    <row r="46" spans="1:2">
      <c r="A46" s="375">
        <v>45</v>
      </c>
      <c r="B46" s="43" t="s">
        <v>268</v>
      </c>
    </row>
    <row r="47" spans="1:2">
      <c r="A47" s="375">
        <v>46</v>
      </c>
      <c r="B47" s="43" t="s">
        <v>269</v>
      </c>
    </row>
    <row r="48" spans="1:2">
      <c r="A48" s="375">
        <v>47</v>
      </c>
      <c r="B48" s="43" t="s">
        <v>270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7217AF210D8664196A6FF5C4DF3C471" ma:contentTypeVersion="14" ma:contentTypeDescription="新しいドキュメントを作成します。" ma:contentTypeScope="" ma:versionID="37d541fcb5bada98234ca4ce8418ce2c">
  <xsd:schema xmlns:xsd="http://www.w3.org/2001/XMLSchema" xmlns:xs="http://www.w3.org/2001/XMLSchema" xmlns:p="http://schemas.microsoft.com/office/2006/metadata/properties" xmlns:ns2="de856a1a-d4d8-4fb5-9434-53c6b8d30142" xmlns:ns3="58ea0b31-30fc-4e5d-9298-808c0d3bfb1e" targetNamespace="http://schemas.microsoft.com/office/2006/metadata/properties" ma:root="true" ma:fieldsID="6be3d768967c11cc69ed5996067b9b0a" ns2:_="" ns3:_="">
    <xsd:import namespace="de856a1a-d4d8-4fb5-9434-53c6b8d30142"/>
    <xsd:import namespace="58ea0b31-30fc-4e5d-9298-808c0d3bfb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56a1a-d4d8-4fb5-9434-53c6b8d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f5cd4374-0f97-401a-8e0a-670893fc6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a0b31-30fc-4e5d-9298-808c0d3bfb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ce6e6f7-af60-4ac8-873a-b9f738fc2519}" ma:internalName="TaxCatchAll" ma:showField="CatchAllData" ma:web="58ea0b31-30fc-4e5d-9298-808c0d3bfb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a0b31-30fc-4e5d-9298-808c0d3bfb1e" xsi:nil="true"/>
    <lcf76f155ced4ddcb4097134ff3c332f xmlns="de856a1a-d4d8-4fb5-9434-53c6b8d301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709C76-DE1C-407E-9CC4-5B7A8143DA3C}"/>
</file>

<file path=customXml/itemProps2.xml><?xml version="1.0" encoding="utf-8"?>
<ds:datastoreItem xmlns:ds="http://schemas.openxmlformats.org/officeDocument/2006/customXml" ds:itemID="{3D3C6FA3-BB2C-460D-A808-EFBA613F7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A045F-D2DF-48B0-A016-24F07A92C24C}">
  <ds:schemaRefs>
    <ds:schemaRef ds:uri="http://purl.org/dc/elements/1.1/"/>
    <ds:schemaRef ds:uri="http://schemas.microsoft.com/office/2006/metadata/properties"/>
    <ds:schemaRef ds:uri="64c743f9-2f3b-4445-a54b-78907d39fb2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65d04e2-52e5-49d7-a466-0c9ce7cd8dd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見積依頼（標準指数・都市別指数）</vt:lpstr>
      <vt:lpstr>DATA（標準指数・都市別指数）</vt:lpstr>
      <vt:lpstr>リスト</vt:lpstr>
      <vt:lpstr>'見積依頼（標準指数・都市別指数）'!Print_Area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2026-06-30T07:08:09Z</cp:lastPrinted>
  <dcterms:created xsi:type="dcterms:W3CDTF">2015-06-05T18:19:34Z</dcterms:created>
  <dcterms:modified xsi:type="dcterms:W3CDTF">2026-06-30T07:08:18Z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0x01010077217AF210D8664196A6FF5C4DF3C471</vt:lpwstr>
  </property>
</Properties>
</file>